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ojects\5637-GIS JV - Aerial Mapping for NSA Naples\Development\Working\LMM\"/>
    </mc:Choice>
  </mc:AlternateContent>
  <bookViews>
    <workbookView xWindow="165" yWindow="465" windowWidth="23805" windowHeight="11175" activeTab="1"/>
  </bookViews>
  <sheets>
    <sheet name="definitions" sheetId="8" r:id="rId1"/>
    <sheet name="CAD_SDS" sheetId="7" r:id="rId2"/>
  </sheets>
  <definedNames>
    <definedName name="_xlnm.Database">#REF!</definedName>
    <definedName name="_xlnm.Print_Area" localSheetId="1">CAD_SDS!$A$1:$S$237</definedName>
    <definedName name="_xlnm.Print_Titles" localSheetId="1">CAD_SDS!$1:$1</definedName>
  </definedNames>
  <calcPr calcId="152511"/>
</workbook>
</file>

<file path=xl/calcChain.xml><?xml version="1.0" encoding="utf-8"?>
<calcChain xmlns="http://schemas.openxmlformats.org/spreadsheetml/2006/main">
  <c r="N238" i="7" l="1"/>
  <c r="N239" i="7"/>
  <c r="N237" i="7"/>
  <c r="N233" i="7"/>
  <c r="N234" i="7"/>
  <c r="N235" i="7"/>
  <c r="N236" i="7"/>
  <c r="N232" i="7"/>
  <c r="N231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05" i="7"/>
  <c r="N204" i="7"/>
  <c r="N200" i="7"/>
  <c r="N201" i="7"/>
  <c r="N202" i="7"/>
  <c r="N203" i="7"/>
  <c r="N194" i="7"/>
  <c r="N195" i="7"/>
  <c r="N196" i="7"/>
  <c r="N197" i="7"/>
  <c r="N198" i="7"/>
  <c r="N199" i="7"/>
  <c r="N193" i="7"/>
  <c r="N192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3" i="7"/>
  <c r="N4" i="7"/>
  <c r="N5" i="7"/>
  <c r="N6" i="7"/>
  <c r="N7" i="7"/>
  <c r="N8" i="7"/>
  <c r="N9" i="7"/>
  <c r="N10" i="7"/>
  <c r="N11" i="7"/>
  <c r="N2" i="7"/>
  <c r="M239" i="7" l="1"/>
  <c r="M3" i="7"/>
  <c r="M4" i="7"/>
  <c r="M5" i="7"/>
  <c r="M44" i="7"/>
  <c r="M45" i="7"/>
  <c r="M52" i="7"/>
  <c r="M53" i="7"/>
  <c r="M36" i="7"/>
  <c r="M40" i="7"/>
  <c r="M46" i="7"/>
  <c r="M49" i="7"/>
  <c r="M29" i="7"/>
  <c r="M30" i="7"/>
  <c r="M31" i="7"/>
  <c r="M32" i="7"/>
  <c r="M33" i="7"/>
  <c r="M34" i="7"/>
  <c r="M35" i="7"/>
  <c r="M37" i="7"/>
  <c r="M39" i="7"/>
  <c r="M47" i="7"/>
  <c r="M48" i="7"/>
  <c r="M54" i="7"/>
  <c r="M55" i="7"/>
  <c r="M148" i="7"/>
  <c r="M149" i="7"/>
  <c r="M150" i="7"/>
  <c r="M77" i="7"/>
  <c r="M78" i="7"/>
  <c r="M79" i="7"/>
  <c r="M80" i="7"/>
  <c r="M146" i="7"/>
  <c r="M147" i="7"/>
  <c r="M154" i="7"/>
  <c r="M155" i="7"/>
  <c r="M156" i="7"/>
  <c r="M157" i="7"/>
  <c r="M158" i="7"/>
  <c r="M159" i="7"/>
  <c r="M160" i="7"/>
  <c r="M91" i="7"/>
  <c r="M92" i="7"/>
  <c r="M41" i="7"/>
  <c r="M43" i="7"/>
  <c r="M56" i="7"/>
  <c r="M69" i="7"/>
  <c r="M70" i="7"/>
  <c r="M72" i="7"/>
  <c r="M75" i="7"/>
  <c r="M82" i="7"/>
  <c r="M87" i="7"/>
  <c r="M65" i="7"/>
  <c r="M66" i="7"/>
  <c r="M67" i="7"/>
  <c r="M73" i="7"/>
  <c r="M74" i="7"/>
  <c r="M76" i="7"/>
  <c r="M83" i="7"/>
  <c r="M86" i="7"/>
  <c r="M88" i="7"/>
  <c r="M89" i="7"/>
  <c r="M90" i="7"/>
  <c r="M232" i="7"/>
  <c r="M84" i="7"/>
  <c r="M58" i="7"/>
  <c r="M71" i="7"/>
  <c r="M57" i="7"/>
  <c r="M59" i="7"/>
  <c r="M60" i="7"/>
  <c r="M61" i="7"/>
  <c r="M62" i="7"/>
  <c r="M63" i="7"/>
  <c r="M64" i="7"/>
  <c r="M68" i="7"/>
  <c r="M81" i="7"/>
  <c r="M51" i="7"/>
  <c r="M99" i="7"/>
  <c r="M38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5" i="7"/>
  <c r="M116" i="7"/>
  <c r="M117" i="7"/>
  <c r="M216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230" i="7"/>
  <c r="M143" i="7"/>
  <c r="M192" i="7"/>
  <c r="M144" i="7"/>
  <c r="M145" i="7"/>
  <c r="M7" i="7"/>
  <c r="M8" i="7"/>
  <c r="M161" i="7"/>
  <c r="M162" i="7"/>
  <c r="M163" i="7"/>
  <c r="M164" i="7"/>
  <c r="M9" i="7"/>
  <c r="M201" i="7"/>
  <c r="M202" i="7"/>
  <c r="M114" i="7"/>
  <c r="M93" i="7"/>
  <c r="M94" i="7"/>
  <c r="M165" i="7"/>
  <c r="M166" i="7"/>
  <c r="M151" i="7"/>
  <c r="M152" i="7"/>
  <c r="M153" i="7"/>
  <c r="M16" i="7"/>
  <c r="M183" i="7"/>
  <c r="M184" i="7"/>
  <c r="M185" i="7"/>
  <c r="M95" i="7"/>
  <c r="M211" i="7"/>
  <c r="M217" i="7"/>
  <c r="M223" i="7"/>
  <c r="M229" i="7"/>
  <c r="M209" i="7"/>
  <c r="M208" i="7"/>
  <c r="M174" i="7"/>
  <c r="M218" i="7"/>
  <c r="M219" i="7"/>
  <c r="M220" i="7"/>
  <c r="M177" i="7"/>
  <c r="M186" i="7"/>
  <c r="M205" i="7"/>
  <c r="M215" i="7"/>
  <c r="M233" i="7"/>
  <c r="M234" i="7"/>
  <c r="M235" i="7"/>
  <c r="M236" i="7"/>
  <c r="M168" i="7"/>
  <c r="M169" i="7"/>
  <c r="M170" i="7"/>
  <c r="M171" i="7"/>
  <c r="M172" i="7"/>
  <c r="M173" i="7"/>
  <c r="M175" i="7"/>
  <c r="M176" i="7"/>
  <c r="M178" i="7"/>
  <c r="M179" i="7"/>
  <c r="M180" i="7"/>
  <c r="M181" i="7"/>
  <c r="M182" i="7"/>
  <c r="M206" i="7"/>
  <c r="M42" i="7"/>
  <c r="M214" i="7"/>
  <c r="M50" i="7"/>
  <c r="M221" i="7"/>
  <c r="M222" i="7"/>
  <c r="M85" i="7"/>
  <c r="M213" i="7"/>
  <c r="M227" i="7"/>
  <c r="M228" i="7"/>
  <c r="M20" i="7"/>
  <c r="M21" i="7"/>
  <c r="M23" i="7"/>
  <c r="M25" i="7"/>
  <c r="M27" i="7"/>
  <c r="M28" i="7"/>
  <c r="M210" i="7"/>
  <c r="M212" i="7"/>
  <c r="M225" i="7"/>
  <c r="M26" i="7"/>
  <c r="M18" i="7"/>
  <c r="M19" i="7"/>
  <c r="M22" i="7"/>
  <c r="M24" i="7"/>
  <c r="M224" i="7"/>
  <c r="M11" i="7"/>
  <c r="M12" i="7"/>
  <c r="M14" i="7"/>
  <c r="M15" i="7"/>
  <c r="M17" i="7"/>
  <c r="M187" i="7"/>
  <c r="M207" i="7"/>
  <c r="M10" i="7"/>
  <c r="M96" i="7"/>
  <c r="M199" i="7"/>
  <c r="M197" i="7"/>
  <c r="M231" i="7"/>
  <c r="M2" i="7"/>
  <c r="M6" i="7"/>
  <c r="M203" i="7"/>
  <c r="M226" i="7"/>
  <c r="M97" i="7"/>
  <c r="M167" i="7"/>
  <c r="M98" i="7"/>
  <c r="M204" i="7"/>
  <c r="M188" i="7"/>
  <c r="M189" i="7"/>
  <c r="M190" i="7"/>
  <c r="M191" i="7"/>
  <c r="M13" i="7"/>
  <c r="M237" i="7"/>
  <c r="M238" i="7"/>
  <c r="M193" i="7"/>
  <c r="M194" i="7"/>
  <c r="M200" i="7"/>
  <c r="M198" i="7"/>
  <c r="M195" i="7"/>
  <c r="M196" i="7"/>
  <c r="H196" i="7"/>
  <c r="H11" i="7"/>
  <c r="H4" i="7" l="1"/>
  <c r="H5" i="7"/>
  <c r="H44" i="7"/>
  <c r="H45" i="7"/>
  <c r="H52" i="7"/>
  <c r="H53" i="7"/>
  <c r="H36" i="7"/>
  <c r="H40" i="7"/>
  <c r="H46" i="7"/>
  <c r="H49" i="7"/>
  <c r="H29" i="7"/>
  <c r="H30" i="7"/>
  <c r="H31" i="7"/>
  <c r="H32" i="7"/>
  <c r="H33" i="7"/>
  <c r="H34" i="7"/>
  <c r="H35" i="7"/>
  <c r="H37" i="7"/>
  <c r="H39" i="7"/>
  <c r="H47" i="7"/>
  <c r="H48" i="7"/>
  <c r="H54" i="7"/>
  <c r="H55" i="7"/>
  <c r="H148" i="7"/>
  <c r="H149" i="7"/>
  <c r="H150" i="7"/>
  <c r="H77" i="7"/>
  <c r="H78" i="7"/>
  <c r="H79" i="7"/>
  <c r="H80" i="7"/>
  <c r="H146" i="7"/>
  <c r="H147" i="7"/>
  <c r="H154" i="7"/>
  <c r="H155" i="7"/>
  <c r="H156" i="7"/>
  <c r="H157" i="7"/>
  <c r="H158" i="7"/>
  <c r="H159" i="7"/>
  <c r="H160" i="7"/>
  <c r="H91" i="7"/>
  <c r="H92" i="7"/>
  <c r="H41" i="7"/>
  <c r="H43" i="7"/>
  <c r="H56" i="7"/>
  <c r="H69" i="7"/>
  <c r="H70" i="7"/>
  <c r="H72" i="7"/>
  <c r="H75" i="7"/>
  <c r="H82" i="7"/>
  <c r="H87" i="7"/>
  <c r="H65" i="7"/>
  <c r="H66" i="7"/>
  <c r="H67" i="7"/>
  <c r="H73" i="7"/>
  <c r="H74" i="7"/>
  <c r="H76" i="7"/>
  <c r="H83" i="7"/>
  <c r="H86" i="7"/>
  <c r="H88" i="7"/>
  <c r="H89" i="7"/>
  <c r="H90" i="7"/>
  <c r="H232" i="7"/>
  <c r="H84" i="7"/>
  <c r="H58" i="7"/>
  <c r="H71" i="7"/>
  <c r="H57" i="7"/>
  <c r="H59" i="7"/>
  <c r="H60" i="7"/>
  <c r="H61" i="7"/>
  <c r="H62" i="7"/>
  <c r="H63" i="7"/>
  <c r="H64" i="7"/>
  <c r="H68" i="7"/>
  <c r="H81" i="7"/>
  <c r="H51" i="7"/>
  <c r="H99" i="7"/>
  <c r="H38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5" i="7"/>
  <c r="H116" i="7"/>
  <c r="H117" i="7"/>
  <c r="H216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230" i="7"/>
  <c r="H143" i="7"/>
  <c r="H192" i="7"/>
  <c r="H144" i="7"/>
  <c r="H145" i="7"/>
  <c r="H7" i="7"/>
  <c r="H8" i="7"/>
  <c r="H161" i="7"/>
  <c r="H162" i="7"/>
  <c r="H163" i="7"/>
  <c r="H164" i="7"/>
  <c r="H9" i="7"/>
  <c r="H201" i="7"/>
  <c r="H202" i="7"/>
  <c r="H114" i="7"/>
  <c r="H93" i="7"/>
  <c r="H94" i="7"/>
  <c r="H165" i="7"/>
  <c r="H166" i="7"/>
  <c r="H151" i="7"/>
  <c r="H152" i="7"/>
  <c r="H153" i="7"/>
  <c r="H16" i="7"/>
  <c r="H183" i="7"/>
  <c r="H184" i="7"/>
  <c r="H185" i="7"/>
  <c r="H95" i="7"/>
  <c r="H211" i="7"/>
  <c r="H217" i="7"/>
  <c r="H223" i="7"/>
  <c r="H229" i="7"/>
  <c r="H209" i="7"/>
  <c r="H208" i="7"/>
  <c r="H174" i="7"/>
  <c r="H218" i="7"/>
  <c r="H219" i="7"/>
  <c r="H220" i="7"/>
  <c r="H177" i="7"/>
  <c r="H186" i="7"/>
  <c r="H205" i="7"/>
  <c r="H215" i="7"/>
  <c r="H233" i="7"/>
  <c r="H234" i="7"/>
  <c r="H235" i="7"/>
  <c r="H236" i="7"/>
  <c r="H168" i="7"/>
  <c r="H169" i="7"/>
  <c r="H170" i="7"/>
  <c r="H171" i="7"/>
  <c r="H172" i="7"/>
  <c r="H173" i="7"/>
  <c r="H175" i="7"/>
  <c r="H176" i="7"/>
  <c r="H178" i="7"/>
  <c r="H179" i="7"/>
  <c r="H180" i="7"/>
  <c r="H181" i="7"/>
  <c r="H182" i="7"/>
  <c r="H206" i="7"/>
  <c r="H42" i="7"/>
  <c r="H214" i="7"/>
  <c r="H50" i="7"/>
  <c r="H221" i="7"/>
  <c r="H222" i="7"/>
  <c r="H85" i="7"/>
  <c r="H213" i="7"/>
  <c r="H227" i="7"/>
  <c r="H228" i="7"/>
  <c r="H20" i="7"/>
  <c r="H21" i="7"/>
  <c r="H23" i="7"/>
  <c r="H25" i="7"/>
  <c r="H27" i="7"/>
  <c r="H28" i="7"/>
  <c r="H210" i="7"/>
  <c r="H212" i="7"/>
  <c r="H225" i="7"/>
  <c r="H26" i="7"/>
  <c r="H18" i="7"/>
  <c r="H19" i="7"/>
  <c r="H22" i="7"/>
  <c r="H24" i="7"/>
  <c r="H224" i="7"/>
  <c r="H12" i="7"/>
  <c r="H14" i="7"/>
  <c r="H15" i="7"/>
  <c r="H17" i="7"/>
  <c r="H187" i="7"/>
  <c r="H207" i="7"/>
  <c r="H10" i="7"/>
  <c r="H96" i="7"/>
  <c r="H199" i="7"/>
  <c r="H197" i="7"/>
  <c r="H231" i="7"/>
  <c r="H2" i="7"/>
  <c r="H6" i="7"/>
  <c r="H203" i="7"/>
  <c r="H226" i="7"/>
  <c r="H97" i="7"/>
  <c r="H167" i="7"/>
  <c r="H98" i="7"/>
  <c r="H204" i="7"/>
  <c r="H188" i="7"/>
  <c r="H189" i="7"/>
  <c r="H190" i="7"/>
  <c r="H191" i="7"/>
  <c r="H13" i="7"/>
  <c r="H237" i="7"/>
  <c r="H238" i="7"/>
  <c r="H239" i="7"/>
  <c r="H193" i="7"/>
  <c r="H194" i="7"/>
  <c r="H200" i="7"/>
  <c r="H198" i="7"/>
  <c r="H195" i="7"/>
  <c r="H3" i="7"/>
</calcChain>
</file>

<file path=xl/sharedStrings.xml><?xml version="1.0" encoding="utf-8"?>
<sst xmlns="http://schemas.openxmlformats.org/spreadsheetml/2006/main" count="1759" uniqueCount="708">
  <si>
    <t>B</t>
  </si>
  <si>
    <t>Bleachers</t>
  </si>
  <si>
    <t>BR</t>
  </si>
  <si>
    <t>Bridge</t>
  </si>
  <si>
    <t>C</t>
  </si>
  <si>
    <t>DA</t>
  </si>
  <si>
    <t>Driveway-ASPH</t>
  </si>
  <si>
    <t>DC</t>
  </si>
  <si>
    <t>Driveway-CONC</t>
  </si>
  <si>
    <t>DDT</t>
  </si>
  <si>
    <t>Driveway-DIRT</t>
  </si>
  <si>
    <t>DECK</t>
  </si>
  <si>
    <t>PA</t>
  </si>
  <si>
    <t>Parking-ASPH</t>
  </si>
  <si>
    <t>PC</t>
  </si>
  <si>
    <t>Parking-CONC</t>
  </si>
  <si>
    <t>PDT</t>
  </si>
  <si>
    <t>Parking-DIRT</t>
  </si>
  <si>
    <t>RA</t>
  </si>
  <si>
    <t>Road-ASPH</t>
  </si>
  <si>
    <t>RDT</t>
  </si>
  <si>
    <t>Road-DIRT</t>
  </si>
  <si>
    <t>SC</t>
  </si>
  <si>
    <t>Sidewalk-CONC</t>
  </si>
  <si>
    <t>STAIRS</t>
  </si>
  <si>
    <t>Tank</t>
  </si>
  <si>
    <t>U</t>
  </si>
  <si>
    <t>Under Construction</t>
  </si>
  <si>
    <t>Volleyball Court</t>
  </si>
  <si>
    <t>road_bridge_area</t>
  </si>
  <si>
    <t>vehicle_driveway_area</t>
  </si>
  <si>
    <t>vehicle_parking_area</t>
  </si>
  <si>
    <t>pedestrian_sidewalk_area</t>
  </si>
  <si>
    <t>Building</t>
  </si>
  <si>
    <t>slab_area</t>
  </si>
  <si>
    <t>athletic_court_area</t>
  </si>
  <si>
    <t>athletic_field_area</t>
  </si>
  <si>
    <t>miscellaneous_feature_area</t>
  </si>
  <si>
    <t>transportation_air</t>
  </si>
  <si>
    <t>transportation_vehicle</t>
  </si>
  <si>
    <t>transportation_pedestrian</t>
  </si>
  <si>
    <t>improvement_general</t>
  </si>
  <si>
    <t>utilities_general</t>
  </si>
  <si>
    <t>GP</t>
  </si>
  <si>
    <t>INLETX</t>
  </si>
  <si>
    <t>LIGHT</t>
  </si>
  <si>
    <t>LO</t>
  </si>
  <si>
    <t>POLE</t>
  </si>
  <si>
    <t>PPOLEX</t>
  </si>
  <si>
    <t>SGN1P</t>
  </si>
  <si>
    <t>SGN2P</t>
  </si>
  <si>
    <t>STREE</t>
  </si>
  <si>
    <t>curb_line</t>
  </si>
  <si>
    <t>fence_line</t>
  </si>
  <si>
    <t>road_centerline</t>
  </si>
  <si>
    <t>airfield_surface_marking_line</t>
  </si>
  <si>
    <t>culvert_centerline</t>
  </si>
  <si>
    <t>wall_line</t>
  </si>
  <si>
    <t>storm_sewer_headwall_line</t>
  </si>
  <si>
    <t>storm_sewer_inlet_point</t>
  </si>
  <si>
    <t>exterior_lighting_point</t>
  </si>
  <si>
    <t>utility_pole_tower_point</t>
  </si>
  <si>
    <t>Concrete</t>
  </si>
  <si>
    <t>Located Object</t>
  </si>
  <si>
    <t>BUNKER</t>
  </si>
  <si>
    <t>BW</t>
  </si>
  <si>
    <t>DISH</t>
  </si>
  <si>
    <t>EW</t>
  </si>
  <si>
    <t>HORSESHOES</t>
  </si>
  <si>
    <t>PBR</t>
  </si>
  <si>
    <t>RC</t>
  </si>
  <si>
    <t>SDT</t>
  </si>
  <si>
    <t>T</t>
  </si>
  <si>
    <t>TENT</t>
  </si>
  <si>
    <t>TOWER</t>
  </si>
  <si>
    <t>footbridge_area</t>
  </si>
  <si>
    <t>Earthen Wall</t>
  </si>
  <si>
    <t>Blast Wall</t>
  </si>
  <si>
    <t>Athletic Court</t>
  </si>
  <si>
    <t>Training Field</t>
  </si>
  <si>
    <t>FHX</t>
  </si>
  <si>
    <t>FP</t>
  </si>
  <si>
    <t>GUY</t>
  </si>
  <si>
    <t>Road-CONC</t>
  </si>
  <si>
    <t>road_guardrail_line</t>
  </si>
  <si>
    <t>railroad_centerline</t>
  </si>
  <si>
    <t>pedestrian_trail_centerline</t>
  </si>
  <si>
    <t>Wind sock</t>
  </si>
  <si>
    <t>utilities_water_system</t>
  </si>
  <si>
    <t>water_hydrant_point</t>
  </si>
  <si>
    <t>utility_pole_guy_point</t>
  </si>
  <si>
    <t>navigational_aid_point</t>
  </si>
  <si>
    <t>picnic_area</t>
  </si>
  <si>
    <t>airfield_surface_area</t>
  </si>
  <si>
    <t>road_area</t>
  </si>
  <si>
    <t>road_feature_point</t>
  </si>
  <si>
    <t>footbridge</t>
  </si>
  <si>
    <t>airfield_light_point</t>
  </si>
  <si>
    <t>training_area</t>
  </si>
  <si>
    <t>construction_area</t>
  </si>
  <si>
    <t>Description</t>
  </si>
  <si>
    <t>Tent</t>
  </si>
  <si>
    <t>Tower</t>
  </si>
  <si>
    <t>Bunker</t>
  </si>
  <si>
    <t>Dish</t>
  </si>
  <si>
    <t>Radio Tower</t>
  </si>
  <si>
    <t>Horseshoes</t>
  </si>
  <si>
    <t>Deck</t>
  </si>
  <si>
    <t>Picnic Area</t>
  </si>
  <si>
    <t>Stairs</t>
  </si>
  <si>
    <t>structure_existing_area</t>
  </si>
  <si>
    <t>tower_area</t>
  </si>
  <si>
    <t>undefined_mapping_feature_area</t>
  </si>
  <si>
    <t>bleachers_area</t>
  </si>
  <si>
    <t>Waterline</t>
  </si>
  <si>
    <t>Fences</t>
  </si>
  <si>
    <t>Median</t>
  </si>
  <si>
    <t>Wall</t>
  </si>
  <si>
    <t>Trails</t>
  </si>
  <si>
    <t>Railroad</t>
  </si>
  <si>
    <t>Curb</t>
  </si>
  <si>
    <t>Guardrail</t>
  </si>
  <si>
    <t>Culvert</t>
  </si>
  <si>
    <t>Headwall</t>
  </si>
  <si>
    <t>flora_species_point</t>
  </si>
  <si>
    <t>undefined_mapping_feature_point</t>
  </si>
  <si>
    <t>Single Tree</t>
  </si>
  <si>
    <t>Guardpost</t>
  </si>
  <si>
    <t>Sign</t>
  </si>
  <si>
    <t>Light Pole</t>
  </si>
  <si>
    <t>Pole</t>
  </si>
  <si>
    <t>Power Pole</t>
  </si>
  <si>
    <t>Pole Guy</t>
  </si>
  <si>
    <t>Drop Inlet</t>
  </si>
  <si>
    <t>Hydrant</t>
  </si>
  <si>
    <t>Light Point</t>
  </si>
  <si>
    <t>Flag Pole</t>
  </si>
  <si>
    <t>Canopy</t>
  </si>
  <si>
    <t>canopy_pavilion_area</t>
  </si>
  <si>
    <t>BBCT</t>
  </si>
  <si>
    <t>TCT</t>
  </si>
  <si>
    <t>Tennis Court</t>
  </si>
  <si>
    <t>VBCT</t>
  </si>
  <si>
    <t>SF</t>
  </si>
  <si>
    <t>Sports Field</t>
  </si>
  <si>
    <t>BL</t>
  </si>
  <si>
    <t>Sand Trap</t>
  </si>
  <si>
    <t>golf_course_bunker_area</t>
  </si>
  <si>
    <t>FW</t>
  </si>
  <si>
    <t>Fairway</t>
  </si>
  <si>
    <t>golf_course_fairway_area</t>
  </si>
  <si>
    <t>GRN</t>
  </si>
  <si>
    <t>Green</t>
  </si>
  <si>
    <t>golf_course_putting_green_area</t>
  </si>
  <si>
    <t>TEE</t>
  </si>
  <si>
    <t>Tee</t>
  </si>
  <si>
    <t>golf_course_tee_area</t>
  </si>
  <si>
    <t>P</t>
  </si>
  <si>
    <t>Pool</t>
  </si>
  <si>
    <t>swimming_pool_area</t>
  </si>
  <si>
    <t>PG</t>
  </si>
  <si>
    <t>Playground</t>
  </si>
  <si>
    <t>playground_area</t>
  </si>
  <si>
    <t>SA</t>
  </si>
  <si>
    <t>Sidewalk-ASPH</t>
  </si>
  <si>
    <t>TK</t>
  </si>
  <si>
    <t>MHX</t>
  </si>
  <si>
    <t>CBX</t>
  </si>
  <si>
    <t>Manhole</t>
  </si>
  <si>
    <t>Catchbasin</t>
  </si>
  <si>
    <t>GRC</t>
  </si>
  <si>
    <t>Brush</t>
  </si>
  <si>
    <t>Groundcover</t>
  </si>
  <si>
    <t>Trees</t>
  </si>
  <si>
    <t>surface_water_course_centerline</t>
  </si>
  <si>
    <t>WB</t>
  </si>
  <si>
    <t>Water Body</t>
  </si>
  <si>
    <t>surface_water_body_area</t>
  </si>
  <si>
    <t>elevation_contour_line</t>
  </si>
  <si>
    <t>spot_elevation_point</t>
  </si>
  <si>
    <t>Spot Elevation</t>
  </si>
  <si>
    <t>Sidewalk-DIRT</t>
  </si>
  <si>
    <t>Sidewalk-WOOD</t>
  </si>
  <si>
    <t>topographic_survey_area</t>
  </si>
  <si>
    <t>flora_species_area</t>
  </si>
  <si>
    <t>H</t>
  </si>
  <si>
    <t>Hedge</t>
  </si>
  <si>
    <t>smokestack_chimney_point</t>
  </si>
  <si>
    <t>Smokestack</t>
  </si>
  <si>
    <t>STACK</t>
  </si>
  <si>
    <t>Borrow Area</t>
  </si>
  <si>
    <t>borrow_area</t>
  </si>
  <si>
    <t>Borrow Pit</t>
  </si>
  <si>
    <t>borrow_pit_area</t>
  </si>
  <si>
    <t>SHA</t>
  </si>
  <si>
    <t>SHC</t>
  </si>
  <si>
    <t>SHDT</t>
  </si>
  <si>
    <t>road_shoulder_area</t>
  </si>
  <si>
    <t>Shoulder-ASPH</t>
  </si>
  <si>
    <t>Shoulder-CONC</t>
  </si>
  <si>
    <t>Shoulder-DIRT</t>
  </si>
  <si>
    <t>pipeline_line</t>
  </si>
  <si>
    <t>Pipe</t>
  </si>
  <si>
    <t>Electrical Substation</t>
  </si>
  <si>
    <t>LV</t>
  </si>
  <si>
    <t>CO</t>
  </si>
  <si>
    <t>LC</t>
  </si>
  <si>
    <t>WT</t>
  </si>
  <si>
    <r>
      <t>comm_</t>
    </r>
    <r>
      <rPr>
        <sz val="10"/>
        <rFont val="Arial"/>
        <family val="2"/>
      </rPr>
      <t>antenna_area</t>
    </r>
  </si>
  <si>
    <t>communications</t>
  </si>
  <si>
    <t>A</t>
  </si>
  <si>
    <t>Asphalt</t>
  </si>
  <si>
    <t>BKW</t>
  </si>
  <si>
    <t>Bunker Wall</t>
  </si>
  <si>
    <t>Foundation</t>
  </si>
  <si>
    <t>JB</t>
  </si>
  <si>
    <t>Jersey Barrier</t>
  </si>
  <si>
    <t>LAT</t>
  </si>
  <si>
    <t>Lattice Canopy</t>
  </si>
  <si>
    <t>LDK</t>
  </si>
  <si>
    <t>Loading Dock</t>
  </si>
  <si>
    <t>MBH</t>
  </si>
  <si>
    <t>Mobile Home</t>
  </si>
  <si>
    <t>PTO</t>
  </si>
  <si>
    <t>Patio</t>
  </si>
  <si>
    <t>Ramp</t>
  </si>
  <si>
    <t>RUIN</t>
  </si>
  <si>
    <t>Ruin</t>
  </si>
  <si>
    <t>AG</t>
  </si>
  <si>
    <t>Agriculture/Crops</t>
  </si>
  <si>
    <t>PTGRS</t>
  </si>
  <si>
    <t>Planted Grass</t>
  </si>
  <si>
    <t>GVL</t>
  </si>
  <si>
    <t>Gravel</t>
  </si>
  <si>
    <t>NG</t>
  </si>
  <si>
    <t>ROCK</t>
  </si>
  <si>
    <t>TRP</t>
  </si>
  <si>
    <t>Treatment Plant</t>
  </si>
  <si>
    <t>point-text</t>
  </si>
  <si>
    <t>point-cell</t>
  </si>
  <si>
    <t>line</t>
  </si>
  <si>
    <t>Airfield Striping</t>
  </si>
  <si>
    <t>BBFLD</t>
  </si>
  <si>
    <t>Baseball Field</t>
  </si>
  <si>
    <t>Basketball Court</t>
  </si>
  <si>
    <t>CAN</t>
  </si>
  <si>
    <t>FOUND</t>
  </si>
  <si>
    <t>ROCKS</t>
  </si>
  <si>
    <t>Rocks</t>
  </si>
  <si>
    <t>SUBS</t>
  </si>
  <si>
    <t>X</t>
  </si>
  <si>
    <t>ANTENNA</t>
  </si>
  <si>
    <t>golf_course_water_hazard_area</t>
  </si>
  <si>
    <t>ST</t>
  </si>
  <si>
    <t>Single Rock</t>
  </si>
  <si>
    <t>WH</t>
  </si>
  <si>
    <t>RADAR</t>
  </si>
  <si>
    <t>radar_area</t>
  </si>
  <si>
    <t>Planter</t>
  </si>
  <si>
    <t>Material Pile</t>
  </si>
  <si>
    <t>PLANTER</t>
  </si>
  <si>
    <t>PILE</t>
  </si>
  <si>
    <t>improvement_floodcontrol</t>
  </si>
  <si>
    <t>gravity_drain_area</t>
  </si>
  <si>
    <t>Gravity Drain</t>
  </si>
  <si>
    <t>land_status</t>
  </si>
  <si>
    <t>UC</t>
  </si>
  <si>
    <t>land_cover_area</t>
  </si>
  <si>
    <t>unknown_tank_area</t>
  </si>
  <si>
    <t>Note</t>
  </si>
  <si>
    <t>BH</t>
  </si>
  <si>
    <t>SW</t>
  </si>
  <si>
    <t>Water hazard golf course</t>
  </si>
  <si>
    <t>VA_ROAD_TW</t>
  </si>
  <si>
    <t>VA_ROAD_CURB</t>
  </si>
  <si>
    <t>VA_ROAD_UNPA</t>
  </si>
  <si>
    <t>VA_ROAD_EASP</t>
  </si>
  <si>
    <t>VA_SITE_TRLS</t>
  </si>
  <si>
    <t>VA_SITE_DWAY</t>
  </si>
  <si>
    <t>VA_SITE_PKNG</t>
  </si>
  <si>
    <t>VA_SITE_UNPK</t>
  </si>
  <si>
    <t>VA_SITE_SWLK</t>
  </si>
  <si>
    <t>VA_ROAD_BRID</t>
  </si>
  <si>
    <t>VA_SITE_PATI</t>
  </si>
  <si>
    <t>VA_BLDG_BLDG</t>
  </si>
  <si>
    <t>VA_SITE_CONC</t>
  </si>
  <si>
    <t>VA_SITE_TANK</t>
  </si>
  <si>
    <t>VA_SITE_ROCK</t>
  </si>
  <si>
    <t>VA_SITE_FENC</t>
  </si>
  <si>
    <t>VA_SITE_WALL</t>
  </si>
  <si>
    <t>VA_SITE_RETA</t>
  </si>
  <si>
    <t>VA_SITE_MISC</t>
  </si>
  <si>
    <t>VA_ROAD_GRDR</t>
  </si>
  <si>
    <t>VA_SITE_GOLF</t>
  </si>
  <si>
    <t>VA_SITE_CLVT</t>
  </si>
  <si>
    <t>VA_DTM_EXTR</t>
  </si>
  <si>
    <t>VA_SITE_SPRT</t>
  </si>
  <si>
    <t>use lc=2 if fence line is required for polygon formation</t>
  </si>
  <si>
    <t>use lc=2 if it is a line feature and not a polygon</t>
  </si>
  <si>
    <t>VA_SITE_TRAN</t>
  </si>
  <si>
    <t>TT</t>
  </si>
  <si>
    <t>Transmission Tower</t>
  </si>
  <si>
    <t>RETAINING_WALLS</t>
  </si>
  <si>
    <t>use lc=2 if guard rail  is required for polygon formation</t>
  </si>
  <si>
    <t>use lc=2 if retaining wall is required for polygon formation</t>
  </si>
  <si>
    <t>use lc=2 if median is required for polygon formation</t>
  </si>
  <si>
    <t>use lc=2 if  wall is required for polygon formation</t>
  </si>
  <si>
    <t>Road Paint Stripe</t>
  </si>
  <si>
    <t>SIGN</t>
  </si>
  <si>
    <t>WS</t>
  </si>
  <si>
    <t>MONUMENT</t>
  </si>
  <si>
    <t>cultural</t>
  </si>
  <si>
    <t>Topo Edge</t>
  </si>
  <si>
    <t>historic_feature_area</t>
  </si>
  <si>
    <t>utilities_storm</t>
  </si>
  <si>
    <t>env_haz_emergencyprep</t>
  </si>
  <si>
    <t>spill_containment_feature_area</t>
  </si>
  <si>
    <t>storm water retention basin</t>
  </si>
  <si>
    <t>spill containment area</t>
  </si>
  <si>
    <t>stmswr_drainage_basin_area</t>
  </si>
  <si>
    <t>area</t>
  </si>
  <si>
    <t>electrical_substation_area</t>
  </si>
  <si>
    <t>Monuments</t>
  </si>
  <si>
    <t>buildings</t>
  </si>
  <si>
    <t>AHC</t>
  </si>
  <si>
    <t>APC</t>
  </si>
  <si>
    <t>ATC</t>
  </si>
  <si>
    <t>Airfield-Taxiway-Concrete</t>
  </si>
  <si>
    <t>Airfield-ramP-Concrete</t>
  </si>
  <si>
    <t>Airfield-Helipad-Concrete</t>
  </si>
  <si>
    <t>Airfield-Runway-Concrete</t>
  </si>
  <si>
    <t>ARC</t>
  </si>
  <si>
    <t>Airfield-Shoulder-Concrete</t>
  </si>
  <si>
    <t>ASC</t>
  </si>
  <si>
    <t>AEC</t>
  </si>
  <si>
    <t>Airfield-runway-End-Concrete</t>
  </si>
  <si>
    <t>Airfield-Helipad-Asphalt</t>
  </si>
  <si>
    <t>Airfield-ramP-Asphalt</t>
  </si>
  <si>
    <t>Airfield-Taxiway-Asphalt</t>
  </si>
  <si>
    <t>Airfield-Runway-Asphalt</t>
  </si>
  <si>
    <t>Airfield-Shoulder-Asphalt</t>
  </si>
  <si>
    <t>Airfield-runway-End-Asphalt</t>
  </si>
  <si>
    <t>ARD</t>
  </si>
  <si>
    <t>Airfield-Runway-Dirt</t>
  </si>
  <si>
    <t>AHA</t>
  </si>
  <si>
    <t>APA</t>
  </si>
  <si>
    <t>ATA</t>
  </si>
  <si>
    <t>ARA</t>
  </si>
  <si>
    <t>ASA</t>
  </si>
  <si>
    <t>AEA</t>
  </si>
  <si>
    <t>M</t>
  </si>
  <si>
    <t>Map. Most features are here</t>
  </si>
  <si>
    <t>V</t>
  </si>
  <si>
    <t>Vegetation</t>
  </si>
  <si>
    <t>O</t>
  </si>
  <si>
    <t>Tops that have Elevations difference such as Bridges tops and Canopies</t>
  </si>
  <si>
    <t>OV</t>
  </si>
  <si>
    <t>overlay</t>
  </si>
  <si>
    <t>utilities_wastewater</t>
  </si>
  <si>
    <t>wastewater_treat_plant_area</t>
  </si>
  <si>
    <t>Put on level 11 if you want Top and Bottom elevation separate</t>
  </si>
  <si>
    <t>military_operations</t>
  </si>
  <si>
    <t>ammunition_storage_area</t>
  </si>
  <si>
    <t>utility_pole_tower_area</t>
  </si>
  <si>
    <t>S</t>
  </si>
  <si>
    <t>inStallation Area</t>
  </si>
  <si>
    <t>Y</t>
  </si>
  <si>
    <t>topographY area</t>
  </si>
  <si>
    <t>tower_point</t>
  </si>
  <si>
    <t>Gate Lines</t>
  </si>
  <si>
    <t>gate_line</t>
  </si>
  <si>
    <t>Levee Berm Area</t>
  </si>
  <si>
    <t>LEVEE</t>
  </si>
  <si>
    <t>levee_berm_area</t>
  </si>
  <si>
    <t>airfield_surface_centerline</t>
  </si>
  <si>
    <t>campground_area</t>
  </si>
  <si>
    <t>CG</t>
  </si>
  <si>
    <t>DAM</t>
  </si>
  <si>
    <t>Earthen DAM</t>
  </si>
  <si>
    <t>dam_area</t>
  </si>
  <si>
    <t>railroad_bridge_centerline</t>
  </si>
  <si>
    <t>Railroad Bridge Centerline</t>
  </si>
  <si>
    <t>Campground</t>
  </si>
  <si>
    <t>recreation_park_area</t>
  </si>
  <si>
    <t>PARK</t>
  </si>
  <si>
    <t>Park</t>
  </si>
  <si>
    <t>Recreation Park Trails</t>
  </si>
  <si>
    <t>recreation_trail_centerline</t>
  </si>
  <si>
    <t>road_bridge_centerline</t>
  </si>
  <si>
    <t>Road Bridge Centerline</t>
  </si>
  <si>
    <t>shoreline</t>
  </si>
  <si>
    <t>TUNNEL</t>
  </si>
  <si>
    <t>Tunnel</t>
  </si>
  <si>
    <t>tunnel_area</t>
  </si>
  <si>
    <t>VA_SITE_RAIL</t>
  </si>
  <si>
    <t>VA_ROAD_STRI</t>
  </si>
  <si>
    <t>VA_UTIL_MANH</t>
  </si>
  <si>
    <t>VA_UTIL_WATR</t>
  </si>
  <si>
    <t>VA_UTIL_IRRI</t>
  </si>
  <si>
    <t>VA_UTIL_ELEP</t>
  </si>
  <si>
    <t>VA_SITE_PIPE</t>
  </si>
  <si>
    <t>VA_UTIL_LITP</t>
  </si>
  <si>
    <t>VA_UTIL_STRM</t>
  </si>
  <si>
    <t>VA_SITE_SIGN</t>
  </si>
  <si>
    <t>VA_SITE_GUYW</t>
  </si>
  <si>
    <t>VA_SITE_FLAG</t>
  </si>
  <si>
    <t>VA_SITE_TREE</t>
  </si>
  <si>
    <t>VA_SITE_BRUS</t>
  </si>
  <si>
    <t>VA_SITE_WATR</t>
  </si>
  <si>
    <t>VA_TOPO_SPOT</t>
  </si>
  <si>
    <t>point</t>
  </si>
  <si>
    <t>Tower with no area</t>
  </si>
  <si>
    <t>Water Course</t>
  </si>
  <si>
    <t>geodetic</t>
  </si>
  <si>
    <t>undefined_mapping_feature_line</t>
  </si>
  <si>
    <t>vehicle_surface_marking_line</t>
  </si>
  <si>
    <t>improvement_recreation</t>
  </si>
  <si>
    <t>transportation_general</t>
  </si>
  <si>
    <t>hydrography</t>
  </si>
  <si>
    <t>WCA</t>
  </si>
  <si>
    <t>6\2</t>
  </si>
  <si>
    <t>golf_course_area</t>
  </si>
  <si>
    <t>GOLF</t>
  </si>
  <si>
    <t>Whole Golf Course</t>
  </si>
  <si>
    <t>surface_water_course_area</t>
  </si>
  <si>
    <t>Undefine Line</t>
  </si>
  <si>
    <t>SHED</t>
  </si>
  <si>
    <t>Shed</t>
  </si>
  <si>
    <t>shed_area</t>
  </si>
  <si>
    <t>PICNIC</t>
  </si>
  <si>
    <t>Road Names</t>
  </si>
  <si>
    <t>Building Numbers</t>
  </si>
  <si>
    <t>Not SDS</t>
  </si>
  <si>
    <t>text</t>
  </si>
  <si>
    <t>PGVL</t>
  </si>
  <si>
    <t>Parking-Gravel</t>
  </si>
  <si>
    <t>Runway centerline</t>
  </si>
  <si>
    <t>Taxiway centerline</t>
  </si>
  <si>
    <t>Road Centerline - Primary</t>
  </si>
  <si>
    <t>Road Centerline - Secondary</t>
  </si>
  <si>
    <t>TRAINING</t>
  </si>
  <si>
    <t>RANGE</t>
  </si>
  <si>
    <t>Military Range Area</t>
  </si>
  <si>
    <t>military_range_area</t>
  </si>
  <si>
    <t>Reserved for not used in GIS</t>
  </si>
  <si>
    <t>0-2</t>
  </si>
  <si>
    <t>storm_culvert_area</t>
  </si>
  <si>
    <t>CS</t>
  </si>
  <si>
    <t>Concrete Storm Culvert Area</t>
  </si>
  <si>
    <t>Interior Edge</t>
  </si>
  <si>
    <t>Edge of Map</t>
  </si>
  <si>
    <t xml:space="preserve"> </t>
  </si>
  <si>
    <t>VA_DTM_INTR</t>
  </si>
  <si>
    <t>AAA</t>
  </si>
  <si>
    <t>Airfield-Apron-Asphalt</t>
  </si>
  <si>
    <t>An area intended to accommodate aircraft for purposes of loading or unloading passengers or cargo, refueling, parking, or maintenance.</t>
  </si>
  <si>
    <t>AAC</t>
  </si>
  <si>
    <t>Airfield-Apron-Concrete</t>
  </si>
  <si>
    <t xml:space="preserve">Continuous Shape Used to complete tree polygons </t>
  </si>
  <si>
    <t>Can be broken for Buildings. Used to complete polygons</t>
  </si>
  <si>
    <t>DOCK</t>
  </si>
  <si>
    <t>Dock for Boating Area</t>
  </si>
  <si>
    <r>
      <t>boating</t>
    </r>
    <r>
      <rPr>
        <sz val="10"/>
        <rFont val="Arial"/>
        <family val="2"/>
      </rPr>
      <t>_area</t>
    </r>
  </si>
  <si>
    <t>road_feature_area</t>
  </si>
  <si>
    <t>LS</t>
  </si>
  <si>
    <t>LandScape</t>
  </si>
  <si>
    <t>AC</t>
  </si>
  <si>
    <t>Air Conditioning Unit</t>
  </si>
  <si>
    <t>heat_cool_pump_point</t>
  </si>
  <si>
    <t>Calculated Photo Center Point</t>
  </si>
  <si>
    <t>Control Points</t>
  </si>
  <si>
    <t>VA_SURV_CTRL</t>
  </si>
  <si>
    <t>aerial_photo_center_point</t>
  </si>
  <si>
    <t>control_point</t>
  </si>
  <si>
    <t>HVP</t>
  </si>
  <si>
    <t>CANAL</t>
  </si>
  <si>
    <t>canal area</t>
  </si>
  <si>
    <t>canal_area</t>
  </si>
  <si>
    <t>CONVEYOR</t>
  </si>
  <si>
    <t>Conveyor belt</t>
  </si>
  <si>
    <t>conveyor_area</t>
  </si>
  <si>
    <t>improvement_machinery</t>
  </si>
  <si>
    <t>env_haz_solid_waste</t>
  </si>
  <si>
    <t>solid_waste_landfill_area</t>
  </si>
  <si>
    <t>LF</t>
  </si>
  <si>
    <t>solid waste Land Fill area</t>
  </si>
  <si>
    <t>RIPRAP</t>
  </si>
  <si>
    <t>MEDA</t>
  </si>
  <si>
    <t>MEDC</t>
  </si>
  <si>
    <t>MEDD</t>
  </si>
  <si>
    <t>Roadway-median Asphalt</t>
  </si>
  <si>
    <t>Roadway-median Concrete</t>
  </si>
  <si>
    <t>Roadway-median Earthen</t>
  </si>
  <si>
    <t>use lc=0 if it is a line feature only and lc=2 if both line and polygon</t>
  </si>
  <si>
    <t>TRACK</t>
  </si>
  <si>
    <t>ATD</t>
  </si>
  <si>
    <t>Airfield-Taxiway-Dirt</t>
  </si>
  <si>
    <t>median_area</t>
  </si>
  <si>
    <t>PWRLT</t>
  </si>
  <si>
    <t>Power Pole with Light</t>
  </si>
  <si>
    <t>TRAF</t>
  </si>
  <si>
    <t>Traffic Signal</t>
  </si>
  <si>
    <t>VA_UTIL_TRAF</t>
  </si>
  <si>
    <t>UNI</t>
  </si>
  <si>
    <t>Unidentified Utility Box</t>
  </si>
  <si>
    <t>SP</t>
  </si>
  <si>
    <t>Stand Pipe</t>
  </si>
  <si>
    <t>ut_undefined_feature_point</t>
  </si>
  <si>
    <t>general_improvement_feat_point</t>
  </si>
  <si>
    <t>SOCCER</t>
  </si>
  <si>
    <t>FBFLD</t>
  </si>
  <si>
    <t>Soccer Field</t>
  </si>
  <si>
    <t>Football Field</t>
  </si>
  <si>
    <t>ALT</t>
  </si>
  <si>
    <t>Airfield-Light</t>
  </si>
  <si>
    <t>UT</t>
  </si>
  <si>
    <t>Utility Area General</t>
  </si>
  <si>
    <t>utility_area</t>
  </si>
  <si>
    <t>YD</t>
  </si>
  <si>
    <t>Yard</t>
  </si>
  <si>
    <t>DRYDOCK</t>
  </si>
  <si>
    <t>Dock for Boat Maintenance</t>
  </si>
  <si>
    <t>PIER</t>
  </si>
  <si>
    <t>mooring_facility_area</t>
  </si>
  <si>
    <t>Equipment and trucks</t>
  </si>
  <si>
    <t>AT</t>
  </si>
  <si>
    <t>Airfield-Tie-Down</t>
  </si>
  <si>
    <t>airfield_surface_point</t>
  </si>
  <si>
    <t>In ground anchors for securing aircraft to tarmac</t>
  </si>
  <si>
    <t>CAD_TEXT</t>
  </si>
  <si>
    <t>Feature_Data_Set</t>
  </si>
  <si>
    <t>Feature_Class</t>
  </si>
  <si>
    <t>Level_Name</t>
  </si>
  <si>
    <t>use lc=2 if shoreline</t>
  </si>
  <si>
    <t>FLOODED</t>
  </si>
  <si>
    <t>Flooded or Temporary Water Body</t>
  </si>
  <si>
    <t>Geometry</t>
  </si>
  <si>
    <t>Acronymn</t>
  </si>
  <si>
    <t>Level number</t>
  </si>
  <si>
    <t>Color</t>
  </si>
  <si>
    <t>Line code</t>
  </si>
  <si>
    <t>Line Weight</t>
  </si>
  <si>
    <t>Polygon Overlay Codes (Polygons within the same overlay are not self-overlapping.)</t>
  </si>
  <si>
    <t>M/T</t>
  </si>
  <si>
    <t>orthoPhoto or Image Area</t>
  </si>
  <si>
    <t>Obscure Area</t>
  </si>
  <si>
    <t>VA_DTM_OBSC</t>
  </si>
  <si>
    <t>OBSCURED_GROUND_DTM</t>
  </si>
  <si>
    <t>obscured_area</t>
  </si>
  <si>
    <t>drydock_area</t>
  </si>
  <si>
    <t xml:space="preserve">VA-TOPO-MAJR </t>
  </si>
  <si>
    <t xml:space="preserve">VA-TOPO-MINR </t>
  </si>
  <si>
    <t xml:space="preserve">VA-TOPO-MAJR-DEPR </t>
  </si>
  <si>
    <t xml:space="preserve">VA-TOPO-MINR-DEPR </t>
  </si>
  <si>
    <t xml:space="preserve">VA-TOPO-MINR-OBSC </t>
  </si>
  <si>
    <t xml:space="preserve">VA-TOPO-MAJR-OBSC </t>
  </si>
  <si>
    <t xml:space="preserve">VA-TOPO-MAJR-DEPO </t>
  </si>
  <si>
    <t xml:space="preserve">VA-TOPO-MINR-DEPO </t>
  </si>
  <si>
    <t>3/BL</t>
  </si>
  <si>
    <t>2/BL</t>
  </si>
  <si>
    <t>0/BL</t>
  </si>
  <si>
    <t>symbology By Layer</t>
  </si>
  <si>
    <t xml:space="preserve">VA-TOPO-LABL </t>
  </si>
  <si>
    <t>contour labels</t>
  </si>
  <si>
    <t>4/BL</t>
  </si>
  <si>
    <t xml:space="preserve"> SubtypeName INTER, 200970 SubtypeCode</t>
  </si>
  <si>
    <t xml:space="preserve"> SubtypeName INDEX_DEP, 200964 SubtypeCode</t>
  </si>
  <si>
    <t xml:space="preserve"> SubtypeName INTER_DEP, 200973 SubtypeCode</t>
  </si>
  <si>
    <t xml:space="preserve"> SubtypeName APP_INDEX, 200945 SubtypeCode</t>
  </si>
  <si>
    <t xml:space="preserve"> SubtypeName APP_INTER, 200951 SubtypeCode</t>
  </si>
  <si>
    <t xml:space="preserve"> SubtypeName APP_IND_DEP, 200954 SubtypeCode</t>
  </si>
  <si>
    <t xml:space="preserve"> SubtypeName APP_INTER_DEP, 200948 SubtypeCode</t>
  </si>
  <si>
    <t xml:space="preserve"> SubtypeName INDEX, 200967 SubtypeCode</t>
  </si>
  <si>
    <t>minor contours</t>
  </si>
  <si>
    <t>major contours</t>
  </si>
  <si>
    <t xml:space="preserve">major depression contours         </t>
  </si>
  <si>
    <t xml:space="preserve">minor depression contours         </t>
  </si>
  <si>
    <t xml:space="preserve">major obscured contours           </t>
  </si>
  <si>
    <t xml:space="preserve">minor obscured contours           </t>
  </si>
  <si>
    <t>major depression obscured contours</t>
  </si>
  <si>
    <t>minor depression obscured contours</t>
  </si>
  <si>
    <t>parking or access for aircraft</t>
  </si>
  <si>
    <t>breakline</t>
  </si>
  <si>
    <t>digital_elevation_model_point</t>
  </si>
  <si>
    <t>flora</t>
  </si>
  <si>
    <t>landform</t>
  </si>
  <si>
    <t>transportation_rroad</t>
  </si>
  <si>
    <t>utilities_electrical</t>
  </si>
  <si>
    <t>utilities_transmission</t>
  </si>
  <si>
    <t>VA_DTM_BRKL</t>
  </si>
  <si>
    <t>VA_DTM_RAND</t>
  </si>
  <si>
    <t>DTM_RANDOM_POINTS</t>
  </si>
  <si>
    <t>DTM_GROUND_BREAKLINES_TOP_TOE</t>
  </si>
  <si>
    <t>line 3d</t>
  </si>
  <si>
    <t>area 3d</t>
  </si>
  <si>
    <t>DTM_WATER_BREAKLINES</t>
  </si>
  <si>
    <t>VA_DTM_WATR</t>
  </si>
  <si>
    <t>CRANE</t>
  </si>
  <si>
    <t>crane_area</t>
  </si>
  <si>
    <t>crane</t>
  </si>
  <si>
    <t>transportation_water</t>
  </si>
  <si>
    <t>utilities_hcs</t>
  </si>
  <si>
    <t>SSHRUB</t>
  </si>
  <si>
    <t>Single Shrub</t>
  </si>
  <si>
    <t>GATEV</t>
  </si>
  <si>
    <t>Gate Valve</t>
  </si>
  <si>
    <t>CULVT</t>
  </si>
  <si>
    <t>storm_culvert_point</t>
  </si>
  <si>
    <t>Airfield-aCcess-ramp-Asphalt</t>
  </si>
  <si>
    <t>ACA</t>
  </si>
  <si>
    <t>ACC</t>
  </si>
  <si>
    <t>Airfield-aCcess-ramp-Concrete</t>
  </si>
  <si>
    <t>Access pavement between maintenance hangars opening to the apron and the apron edge.</t>
  </si>
  <si>
    <t>WHARF</t>
  </si>
  <si>
    <t>Wharves</t>
  </si>
  <si>
    <t>Piers</t>
  </si>
  <si>
    <t xml:space="preserve">A fixed structure, usually parallel to the shoreline, used to tie-up vessels. </t>
  </si>
  <si>
    <t>A partially submerged hard surfaced structure on a shoreline for launching or retrieving vessels or vehicles.</t>
  </si>
  <si>
    <t>Boat Ramp</t>
  </si>
  <si>
    <r>
      <t>boat_ramp</t>
    </r>
    <r>
      <rPr>
        <sz val="10"/>
        <rFont val="Arial"/>
        <family val="2"/>
      </rPr>
      <t>_area</t>
    </r>
  </si>
  <si>
    <t>POOL</t>
  </si>
  <si>
    <t>SCALES</t>
  </si>
  <si>
    <t>weigh_station_area</t>
  </si>
  <si>
    <t>weigh station for vehicles</t>
  </si>
  <si>
    <t>An area designated as an official vehicle weigh station for trucks.  Buildings and other infrastructure within the area are considered separate features.</t>
  </si>
  <si>
    <t>recreation_feature_line</t>
  </si>
  <si>
    <t>Sport Field Stripe</t>
  </si>
  <si>
    <t xml:space="preserve">A fixed structure on pillars, usually perpendicular to the shoreline, used to tie-up vessels. </t>
  </si>
  <si>
    <t>PIPES</t>
  </si>
  <si>
    <t>use lc=2 if PIPELINE AREA (pipes polygon, NOT individual pipe)</t>
  </si>
  <si>
    <t>SAB</t>
  </si>
  <si>
    <t>marked as Bike lane (set pedtype_d to BIKE instead of SIDEWALK)</t>
  </si>
  <si>
    <t>SCB</t>
  </si>
  <si>
    <t>SDTB</t>
  </si>
  <si>
    <t>SEAW</t>
  </si>
  <si>
    <t>Sea Wall</t>
  </si>
  <si>
    <t>fac_type_d = SEA_WALL</t>
  </si>
  <si>
    <t>BEACH</t>
  </si>
  <si>
    <t>Beach</t>
  </si>
  <si>
    <t>fgdc_fm2_d = SAND_BEA_SHOR</t>
  </si>
  <si>
    <t>JETTY</t>
  </si>
  <si>
    <t>jetty_area</t>
  </si>
  <si>
    <t>Jetty</t>
  </si>
  <si>
    <t>A stone structure which is designed to reduce the action of waves and currents near the entrance to rivers and ports. Sometimes called a breakwater.</t>
  </si>
  <si>
    <t>Road Centerline - Tertiary</t>
  </si>
  <si>
    <t>Pipe Area</t>
  </si>
  <si>
    <t>pipeline_line_area</t>
  </si>
  <si>
    <t>RAMP</t>
  </si>
  <si>
    <t>DI</t>
  </si>
  <si>
    <t>SILO</t>
  </si>
  <si>
    <t>silo_area</t>
  </si>
  <si>
    <t>OBSC</t>
  </si>
  <si>
    <t>GREENHOUSE</t>
  </si>
  <si>
    <t>TRANX</t>
  </si>
  <si>
    <t>Traffic Walk Signal</t>
  </si>
  <si>
    <t>category_d=PRIMARY</t>
  </si>
  <si>
    <t>category_d=SECONDARY</t>
  </si>
  <si>
    <t>category_d=TERTIARY</t>
  </si>
  <si>
    <t>LC=0, Color=1 is Sport Field Stripe</t>
  </si>
  <si>
    <t>LC=0, Color=4 is Parking or Road Stripe</t>
  </si>
  <si>
    <t>LC=0, Color=7 is Airfield Stiping/Marking Lines</t>
  </si>
  <si>
    <t>LC=1, Color=7 is Airfield Runway Centerline</t>
  </si>
  <si>
    <t>LC=2, Color=7 is Airfield Taxiway Centerline</t>
  </si>
  <si>
    <t>UA</t>
  </si>
  <si>
    <t>This is intended for a Plan area that is obscured by vegetation or objects.</t>
  </si>
  <si>
    <t>obscured plan area</t>
  </si>
  <si>
    <t>Intended for DTM; Label may not be necessary.</t>
  </si>
  <si>
    <t>Unidentified Object/Area</t>
  </si>
  <si>
    <t>Intended for visible area object that is unidentified.</t>
  </si>
  <si>
    <t>Island</t>
  </si>
  <si>
    <t>island_area</t>
  </si>
  <si>
    <t>IS</t>
  </si>
  <si>
    <t>STORAGE</t>
  </si>
  <si>
    <t>open storage areas</t>
  </si>
  <si>
    <t>open_storage_area</t>
  </si>
  <si>
    <t>CARPORT</t>
  </si>
  <si>
    <t>Carport</t>
  </si>
  <si>
    <t>carport_area</t>
  </si>
  <si>
    <t>improvement_outdoor_recreation</t>
  </si>
  <si>
    <t>Common</t>
  </si>
  <si>
    <t>Fence</t>
  </si>
  <si>
    <t>RoadCenterline</t>
  </si>
  <si>
    <t>Transportation</t>
  </si>
  <si>
    <t>Shoreline</t>
  </si>
  <si>
    <t>Recommend New</t>
  </si>
  <si>
    <t>AirfieldMarkingsL</t>
  </si>
  <si>
    <t>VA_SITE_LV56</t>
  </si>
  <si>
    <t>4/2</t>
  </si>
  <si>
    <t>color = 2 green indicates fence on top of retaining wall</t>
  </si>
  <si>
    <t>Not Gathered or Natural Ground</t>
  </si>
  <si>
    <t>FC_SDS_3.02</t>
  </si>
  <si>
    <t>DS_SDS_3.02</t>
  </si>
  <si>
    <t>DS_SDS_2.6</t>
  </si>
  <si>
    <t>FC_SDS_2.6</t>
  </si>
  <si>
    <t>OutName</t>
  </si>
  <si>
    <t>Query</t>
  </si>
  <si>
    <t>TOPO','HIGH','LOW','INST','NON-CANTONMENT','CANTONMENT'</t>
  </si>
  <si>
    <t>CRT PTH DT</t>
  </si>
  <si>
    <t>BOAT RAMP</t>
  </si>
  <si>
    <t>BORROW AREA</t>
  </si>
  <si>
    <t>BORROW PIT</t>
  </si>
  <si>
    <t>RADIO TOWER</t>
  </si>
  <si>
    <t>SPILL CONT</t>
  </si>
  <si>
    <t>ATH COURT</t>
  </si>
  <si>
    <t>STO BASIN</t>
  </si>
  <si>
    <t>TRAF W</t>
  </si>
  <si>
    <t>CRT PTH</t>
  </si>
  <si>
    <t>Linetype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</si>
</sst>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.5"/>
      <color indexed="8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B2B2B2"/>
      </left>
      <right style="dotted">
        <color rgb="FFB2B2B2"/>
      </right>
      <top style="dotted">
        <color rgb="FFB2B2B2"/>
      </top>
      <bottom style="dotted">
        <color rgb="FFB2B2B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4" fillId="2" borderId="2" applyNumberFormat="0" applyFont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left"/>
    </xf>
    <xf numFmtId="1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/>
    <xf numFmtId="1" fontId="4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/>
    <xf numFmtId="0" fontId="0" fillId="0" borderId="0" xfId="0" applyFill="1"/>
    <xf numFmtId="0" fontId="1" fillId="0" borderId="0" xfId="0" applyFont="1"/>
    <xf numFmtId="0" fontId="2" fillId="0" borderId="0" xfId="0" applyFont="1"/>
    <xf numFmtId="1" fontId="8" fillId="0" borderId="1" xfId="0" applyNumberFormat="1" applyFont="1" applyFill="1" applyBorder="1"/>
    <xf numFmtId="0" fontId="0" fillId="0" borderId="0" xfId="0" applyFill="1" applyBorder="1"/>
    <xf numFmtId="0" fontId="0" fillId="0" borderId="5" xfId="0" applyFill="1" applyBorder="1"/>
    <xf numFmtId="1" fontId="0" fillId="0" borderId="0" xfId="0" applyNumberFormat="1" applyFill="1" applyBorder="1"/>
    <xf numFmtId="0" fontId="0" fillId="0" borderId="4" xfId="0" applyFill="1" applyBorder="1"/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1" fontId="0" fillId="0" borderId="5" xfId="0" applyNumberForma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0" fontId="0" fillId="0" borderId="4" xfId="1" applyFont="1" applyFill="1" applyBorder="1"/>
    <xf numFmtId="1" fontId="0" fillId="0" borderId="6" xfId="0" applyNumberFormat="1" applyFill="1" applyBorder="1" applyAlignment="1">
      <alignment horizontal="center"/>
    </xf>
    <xf numFmtId="0" fontId="0" fillId="0" borderId="6" xfId="0" applyFill="1" applyBorder="1"/>
    <xf numFmtId="1" fontId="4" fillId="0" borderId="6" xfId="0" applyNumberFormat="1" applyFont="1" applyFill="1" applyBorder="1" applyAlignment="1">
      <alignment horizontal="center"/>
    </xf>
    <xf numFmtId="1" fontId="0" fillId="0" borderId="1" xfId="1" applyNumberFormat="1" applyFont="1" applyFill="1" applyBorder="1"/>
    <xf numFmtId="1" fontId="0" fillId="0" borderId="1" xfId="1" applyNumberFormat="1" applyFont="1" applyFill="1" applyBorder="1" applyAlignment="1">
      <alignment horizontal="center"/>
    </xf>
    <xf numFmtId="0" fontId="0" fillId="0" borderId="1" xfId="1" applyFont="1" applyFill="1" applyBorder="1"/>
    <xf numFmtId="1" fontId="4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top" wrapText="1"/>
    </xf>
    <xf numFmtId="0" fontId="0" fillId="0" borderId="2" xfId="1" applyFont="1" applyFill="1"/>
    <xf numFmtId="0" fontId="10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quotePrefix="1" applyNumberFormat="1" applyFill="1" applyBorder="1"/>
    <xf numFmtId="0" fontId="0" fillId="0" borderId="1" xfId="0" quotePrefix="1" applyFill="1" applyBorder="1" applyAlignment="1">
      <alignment wrapText="1"/>
    </xf>
    <xf numFmtId="0" fontId="8" fillId="0" borderId="1" xfId="0" applyFont="1" applyFill="1" applyBorder="1"/>
    <xf numFmtId="1" fontId="4" fillId="0" borderId="1" xfId="0" applyNumberFormat="1" applyFont="1" applyFill="1" applyBorder="1" applyAlignment="1"/>
    <xf numFmtId="0" fontId="0" fillId="3" borderId="1" xfId="0" applyFill="1" applyBorder="1"/>
    <xf numFmtId="0" fontId="2" fillId="3" borderId="1" xfId="0" applyFont="1" applyFill="1" applyBorder="1"/>
    <xf numFmtId="1" fontId="0" fillId="0" borderId="0" xfId="0" applyNumberFormat="1" applyFill="1" applyBorder="1" applyAlignment="1">
      <alignment horizontal="center"/>
    </xf>
    <xf numFmtId="0" fontId="9" fillId="0" borderId="1" xfId="0" applyFont="1" applyFill="1" applyBorder="1" applyAlignment="1">
      <alignment horizontal="left" vertical="top" wrapText="1"/>
    </xf>
    <xf numFmtId="1" fontId="0" fillId="0" borderId="6" xfId="0" applyNumberFormat="1" applyFill="1" applyBorder="1"/>
    <xf numFmtId="0" fontId="2" fillId="0" borderId="0" xfId="0" applyFont="1" applyFill="1" applyBorder="1"/>
    <xf numFmtId="1" fontId="0" fillId="0" borderId="2" xfId="0" applyNumberFormat="1" applyFill="1" applyBorder="1" applyAlignment="1">
      <alignment horizontal="center"/>
    </xf>
    <xf numFmtId="0" fontId="0" fillId="0" borderId="2" xfId="0" applyFill="1" applyBorder="1"/>
    <xf numFmtId="1" fontId="4" fillId="0" borderId="2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1" fontId="0" fillId="0" borderId="3" xfId="0" applyNumberFormat="1" applyFill="1" applyBorder="1"/>
    <xf numFmtId="1" fontId="2" fillId="0" borderId="3" xfId="0" applyNumberFormat="1" applyFont="1" applyFill="1" applyBorder="1"/>
    <xf numFmtId="1" fontId="2" fillId="0" borderId="2" xfId="0" applyNumberFormat="1" applyFont="1" applyFill="1" applyBorder="1"/>
    <xf numFmtId="1" fontId="2" fillId="0" borderId="4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2" fillId="0" borderId="4" xfId="0" applyFont="1" applyFill="1" applyBorder="1"/>
    <xf numFmtId="0" fontId="2" fillId="0" borderId="6" xfId="0" applyFont="1" applyFill="1" applyBorder="1"/>
    <xf numFmtId="0" fontId="2" fillId="0" borderId="2" xfId="0" applyFont="1" applyFill="1" applyBorder="1"/>
    <xf numFmtId="0" fontId="2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" fontId="2" fillId="0" borderId="6" xfId="0" applyNumberFormat="1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2.75" x14ac:dyDescent="0.2"/>
  <cols>
    <col min="1" max="1" width="10.140625" bestFit="1" customWidth="1"/>
    <col min="2" max="2" width="79.5703125" bestFit="1" customWidth="1"/>
  </cols>
  <sheetData>
    <row r="1" spans="1:2" x14ac:dyDescent="0.2">
      <c r="A1" s="1" t="s">
        <v>537</v>
      </c>
    </row>
    <row r="2" spans="1:2" x14ac:dyDescent="0.2">
      <c r="A2" t="s">
        <v>356</v>
      </c>
      <c r="B2" t="s">
        <v>357</v>
      </c>
    </row>
    <row r="3" spans="1:2" x14ac:dyDescent="0.2">
      <c r="A3" s="19" t="s">
        <v>204</v>
      </c>
      <c r="B3" s="19" t="s">
        <v>538</v>
      </c>
    </row>
    <row r="4" spans="1:2" x14ac:dyDescent="0.2">
      <c r="A4" s="19" t="s">
        <v>205</v>
      </c>
      <c r="B4" s="19" t="s">
        <v>539</v>
      </c>
    </row>
    <row r="5" spans="1:2" x14ac:dyDescent="0.2">
      <c r="A5" s="19" t="s">
        <v>206</v>
      </c>
      <c r="B5" s="19" t="s">
        <v>540</v>
      </c>
    </row>
    <row r="6" spans="1:2" x14ac:dyDescent="0.2">
      <c r="A6" s="19" t="s">
        <v>207</v>
      </c>
      <c r="B6" s="19" t="s">
        <v>541</v>
      </c>
    </row>
    <row r="7" spans="1:2" x14ac:dyDescent="0.2">
      <c r="A7" s="19" t="s">
        <v>145</v>
      </c>
      <c r="B7" s="19" t="s">
        <v>561</v>
      </c>
    </row>
    <row r="9" spans="1:2" x14ac:dyDescent="0.2">
      <c r="B9" s="18" t="s">
        <v>542</v>
      </c>
    </row>
    <row r="10" spans="1:2" x14ac:dyDescent="0.2">
      <c r="A10" t="s">
        <v>350</v>
      </c>
      <c r="B10" t="s">
        <v>351</v>
      </c>
    </row>
    <row r="11" spans="1:2" x14ac:dyDescent="0.2">
      <c r="A11" s="19" t="s">
        <v>354</v>
      </c>
      <c r="B11" s="19" t="s">
        <v>545</v>
      </c>
    </row>
    <row r="12" spans="1:2" x14ac:dyDescent="0.2">
      <c r="A12" s="19" t="s">
        <v>157</v>
      </c>
      <c r="B12" s="19" t="s">
        <v>544</v>
      </c>
    </row>
    <row r="13" spans="1:2" x14ac:dyDescent="0.2">
      <c r="A13" t="s">
        <v>364</v>
      </c>
      <c r="B13" t="s">
        <v>365</v>
      </c>
    </row>
    <row r="14" spans="1:2" x14ac:dyDescent="0.2">
      <c r="A14" t="s">
        <v>72</v>
      </c>
      <c r="B14" t="s">
        <v>355</v>
      </c>
    </row>
    <row r="15" spans="1:2" x14ac:dyDescent="0.2">
      <c r="A15" t="s">
        <v>352</v>
      </c>
      <c r="B15" t="s">
        <v>353</v>
      </c>
    </row>
    <row r="16" spans="1:2" x14ac:dyDescent="0.2">
      <c r="A16" t="s">
        <v>366</v>
      </c>
      <c r="B16" t="s">
        <v>367</v>
      </c>
    </row>
  </sheetData>
  <phoneticPr fontId="6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abSelected="1" topLeftCell="K1" zoomScale="90" zoomScaleNormal="90" workbookViewId="0">
      <pane ySplit="1" topLeftCell="A201" activePane="bottomLeft" state="frozen"/>
      <selection pane="bottomLeft" activeCell="N241" sqref="N241"/>
    </sheetView>
  </sheetViews>
  <sheetFormatPr defaultColWidth="9.140625" defaultRowHeight="12.75" x14ac:dyDescent="0.2"/>
  <cols>
    <col min="1" max="1" width="15.5703125" style="4" customWidth="1"/>
    <col min="2" max="2" width="9.85546875" style="14" hidden="1" customWidth="1"/>
    <col min="3" max="3" width="4.140625" style="14" hidden="1" customWidth="1"/>
    <col min="4" max="4" width="38.5703125" style="4" bestFit="1" customWidth="1"/>
    <col min="5" max="5" width="19.85546875" style="4" bestFit="1" customWidth="1"/>
    <col min="6" max="6" width="3.42578125" style="4" bestFit="1" customWidth="1"/>
    <col min="7" max="7" width="5" style="4" customWidth="1"/>
    <col min="8" max="8" width="24.7109375" style="4" customWidth="1"/>
    <col min="9" max="10" width="5" style="4" customWidth="1"/>
    <col min="11" max="11" width="30.7109375" style="4" customWidth="1"/>
    <col min="12" max="12" width="31.85546875" style="4" bestFit="1" customWidth="1"/>
    <col min="13" max="13" width="40" style="4" customWidth="1"/>
    <col min="14" max="14" width="134.140625" style="4" customWidth="1"/>
    <col min="15" max="18" width="19.7109375" style="4" hidden="1" customWidth="1"/>
    <col min="19" max="19" width="134.28515625" style="4" hidden="1" customWidth="1"/>
    <col min="20" max="20" width="86.28515625" style="4" bestFit="1" customWidth="1"/>
    <col min="21" max="16384" width="9.140625" style="4"/>
  </cols>
  <sheetData>
    <row r="1" spans="1:19" ht="13.5" customHeight="1" x14ac:dyDescent="0.2">
      <c r="A1" s="25" t="s">
        <v>529</v>
      </c>
      <c r="B1" s="25" t="s">
        <v>536</v>
      </c>
      <c r="C1" s="25" t="s">
        <v>356</v>
      </c>
      <c r="D1" s="25" t="s">
        <v>100</v>
      </c>
      <c r="E1" s="25" t="s">
        <v>532</v>
      </c>
      <c r="F1" s="26" t="s">
        <v>204</v>
      </c>
      <c r="G1" s="26" t="s">
        <v>205</v>
      </c>
      <c r="H1" s="26" t="s">
        <v>707</v>
      </c>
      <c r="I1" s="26" t="s">
        <v>206</v>
      </c>
      <c r="J1" s="26" t="s">
        <v>207</v>
      </c>
      <c r="K1" s="25" t="s">
        <v>530</v>
      </c>
      <c r="L1" s="25" t="s">
        <v>531</v>
      </c>
      <c r="M1" s="25" t="s">
        <v>694</v>
      </c>
      <c r="N1" s="25" t="s">
        <v>695</v>
      </c>
      <c r="O1" s="25" t="s">
        <v>691</v>
      </c>
      <c r="P1" s="25" t="s">
        <v>690</v>
      </c>
      <c r="Q1" s="25" t="s">
        <v>692</v>
      </c>
      <c r="R1" s="25" t="s">
        <v>693</v>
      </c>
      <c r="S1" s="26" t="s">
        <v>269</v>
      </c>
    </row>
    <row r="2" spans="1:19" s="8" customFormat="1" ht="12.75" customHeight="1" x14ac:dyDescent="0.2">
      <c r="A2" s="5" t="s">
        <v>474</v>
      </c>
      <c r="B2" s="14" t="s">
        <v>239</v>
      </c>
      <c r="C2" s="13" t="s">
        <v>350</v>
      </c>
      <c r="D2" s="5" t="s">
        <v>470</v>
      </c>
      <c r="E2" s="4" t="s">
        <v>471</v>
      </c>
      <c r="F2" s="6">
        <v>48</v>
      </c>
      <c r="G2" s="6">
        <v>0</v>
      </c>
      <c r="H2" s="9" t="str">
        <f t="shared" ref="H2:H65" si="0">IF(ISBLANK(I2),"No Value",IF(I2=0,"Solid",IF(I2=1,"Dotted",IF(I2=2,"Medium-Dashed",IF(I2=3,"LongDashed",IF(I2=4,"LongDashed Dot Dot",IF(I2=6,"Medium-Dashed Dot Dot",IF(I2=7,"Solid Medium-Dashed" ))))))))</f>
        <v>Solid</v>
      </c>
      <c r="I2" s="6">
        <v>0</v>
      </c>
      <c r="J2" s="6">
        <v>0</v>
      </c>
      <c r="K2" s="4" t="s">
        <v>413</v>
      </c>
      <c r="L2" s="5" t="s">
        <v>473</v>
      </c>
      <c r="M2" s="27" t="str">
        <f t="shared" ref="M2:M65" si="1">IF(ISBLANK(A2),L2, CONCATENATE(L2,"_",A2))</f>
        <v>control_point_HVP</v>
      </c>
      <c r="N2" s="27" t="str">
        <f>IF(ISBLANK(A2),(CONCATENATE("''Level_Name'' = '",E2,"' AND ''Level'' = '",F2,"' AND ''Color'' = '",G2,"' AND ''Linetype'' = '",H2,"' AND ''LineWt''= '",J2,"'")),(CONCATENATE("''Level_Name'' = '",E2,"' AND ''Level'' = '",F2,"' AND ''Color'' = '",G2,"' AND ''Linetype'' = '",H2,"' AND ''LineWt''= '",J2,"' AND ''RefName'' = '",A2,"'")))</f>
        <v>''Level_Name'' = 'VA_SURV_CTRL' AND ''Level'' = '48' AND ''Color'' = '0' AND ''Linetype'' = 'Solid' AND ''LineWt''= '0' AND ''RefName'' = 'HVP'</v>
      </c>
      <c r="O2" s="5"/>
      <c r="P2" s="5"/>
      <c r="Q2" s="5"/>
      <c r="R2" s="5"/>
      <c r="S2" s="4"/>
    </row>
    <row r="3" spans="1:19" ht="12.75" customHeight="1" x14ac:dyDescent="0.2">
      <c r="A3" s="27" t="s">
        <v>487</v>
      </c>
      <c r="B3" s="3" t="s">
        <v>320</v>
      </c>
      <c r="C3" s="3" t="s">
        <v>350</v>
      </c>
      <c r="D3" s="27" t="s">
        <v>490</v>
      </c>
      <c r="E3" s="8" t="s">
        <v>273</v>
      </c>
      <c r="F3" s="9">
        <v>1</v>
      </c>
      <c r="G3" s="9">
        <v>0</v>
      </c>
      <c r="H3" s="9" t="str">
        <f t="shared" si="0"/>
        <v>Solid</v>
      </c>
      <c r="I3" s="9">
        <v>0</v>
      </c>
      <c r="J3" s="9">
        <v>0</v>
      </c>
      <c r="K3" s="5" t="s">
        <v>39</v>
      </c>
      <c r="L3" s="27" t="s">
        <v>497</v>
      </c>
      <c r="M3" s="27" t="str">
        <f t="shared" si="1"/>
        <v>median_area_MEDA</v>
      </c>
      <c r="N3" s="27" t="str">
        <f t="shared" ref="N3:N66" si="2">IF(ISBLANK(A3),(CONCATENATE("''Level_Name'' = '",E3,"' AND ''Level'' = '",F3,"' AND ''Color'' = '",G3,"' AND ''Linetype'' = '",H3,"' AND ''LineWt''= '",J3,"'")),(CONCATENATE("''Level_Name'' = '",E3,"' AND ''Level'' = '",F3,"' AND ''Color'' = '",G3,"' AND ''Linetype'' = '",H3,"' AND ''LineWt''= '",J3,"' AND ''RefName'' = '",A3,"'")))</f>
        <v>''Level_Name'' = 'VA_ROAD_TW' AND ''Level'' = '1' AND ''Color'' = '0' AND ''Linetype'' = 'Solid' AND ''LineWt''= '0' AND ''RefName'' = 'MEDA'</v>
      </c>
      <c r="O3" s="27"/>
      <c r="P3" s="27"/>
      <c r="Q3" s="27"/>
      <c r="R3" s="27"/>
      <c r="S3" s="9"/>
    </row>
    <row r="4" spans="1:19" ht="12.75" customHeight="1" x14ac:dyDescent="0.2">
      <c r="A4" s="27" t="s">
        <v>488</v>
      </c>
      <c r="B4" s="3" t="s">
        <v>320</v>
      </c>
      <c r="C4" s="3" t="s">
        <v>350</v>
      </c>
      <c r="D4" s="27" t="s">
        <v>491</v>
      </c>
      <c r="E4" s="8" t="s">
        <v>273</v>
      </c>
      <c r="F4" s="9">
        <v>1</v>
      </c>
      <c r="G4" s="9">
        <v>0</v>
      </c>
      <c r="H4" s="9" t="str">
        <f t="shared" si="0"/>
        <v>Solid</v>
      </c>
      <c r="I4" s="9">
        <v>0</v>
      </c>
      <c r="J4" s="9">
        <v>0</v>
      </c>
      <c r="K4" s="5" t="s">
        <v>39</v>
      </c>
      <c r="L4" s="27" t="s">
        <v>497</v>
      </c>
      <c r="M4" s="27" t="str">
        <f t="shared" si="1"/>
        <v>median_area_MEDC</v>
      </c>
      <c r="N4" s="27" t="str">
        <f t="shared" si="2"/>
        <v>''Level_Name'' = 'VA_ROAD_TW' AND ''Level'' = '1' AND ''Color'' = '0' AND ''Linetype'' = 'Solid' AND ''LineWt''= '0' AND ''RefName'' = 'MEDC'</v>
      </c>
      <c r="O4" s="27"/>
      <c r="P4" s="27"/>
      <c r="Q4" s="27"/>
      <c r="R4" s="27"/>
      <c r="S4" s="9"/>
    </row>
    <row r="5" spans="1:19" ht="12.75" customHeight="1" x14ac:dyDescent="0.2">
      <c r="A5" s="27" t="s">
        <v>489</v>
      </c>
      <c r="B5" s="3" t="s">
        <v>320</v>
      </c>
      <c r="C5" s="3" t="s">
        <v>350</v>
      </c>
      <c r="D5" s="27" t="s">
        <v>492</v>
      </c>
      <c r="E5" s="8" t="s">
        <v>273</v>
      </c>
      <c r="F5" s="9">
        <v>1</v>
      </c>
      <c r="G5" s="9">
        <v>0</v>
      </c>
      <c r="H5" s="9" t="str">
        <f t="shared" si="0"/>
        <v>Solid</v>
      </c>
      <c r="I5" s="9">
        <v>0</v>
      </c>
      <c r="J5" s="9">
        <v>0</v>
      </c>
      <c r="K5" s="5" t="s">
        <v>39</v>
      </c>
      <c r="L5" s="27" t="s">
        <v>497</v>
      </c>
      <c r="M5" s="27" t="str">
        <f t="shared" si="1"/>
        <v>median_area_MEDD</v>
      </c>
      <c r="N5" s="27" t="str">
        <f t="shared" si="2"/>
        <v>''Level_Name'' = 'VA_ROAD_TW' AND ''Level'' = '1' AND ''Color'' = '0' AND ''Linetype'' = 'Solid' AND ''LineWt''= '0' AND ''RefName'' = 'MEDD'</v>
      </c>
      <c r="O5" s="27"/>
      <c r="P5" s="27"/>
      <c r="Q5" s="27"/>
      <c r="R5" s="27"/>
      <c r="S5" s="9"/>
    </row>
    <row r="6" spans="1:19" ht="12.75" customHeight="1" x14ac:dyDescent="0.2">
      <c r="A6" s="5" t="s">
        <v>14</v>
      </c>
      <c r="B6" s="14" t="s">
        <v>239</v>
      </c>
      <c r="C6" s="13" t="s">
        <v>350</v>
      </c>
      <c r="D6" s="5" t="s">
        <v>469</v>
      </c>
      <c r="E6" s="4" t="s">
        <v>471</v>
      </c>
      <c r="F6" s="6">
        <v>48</v>
      </c>
      <c r="G6" s="6">
        <v>0</v>
      </c>
      <c r="H6" s="9" t="str">
        <f t="shared" si="0"/>
        <v>Solid</v>
      </c>
      <c r="I6" s="6">
        <v>0</v>
      </c>
      <c r="J6" s="6">
        <v>0</v>
      </c>
      <c r="K6" s="4" t="s">
        <v>413</v>
      </c>
      <c r="L6" s="5" t="s">
        <v>472</v>
      </c>
      <c r="M6" s="27" t="str">
        <f t="shared" si="1"/>
        <v>aerial_photo_center_point_PC</v>
      </c>
      <c r="N6" s="27" t="str">
        <f t="shared" si="2"/>
        <v>''Level_Name'' = 'VA_SURV_CTRL' AND ''Level'' = '48' AND ''Color'' = '0' AND ''Linetype'' = 'Solid' AND ''LineWt''= '0' AND ''RefName'' = 'PC'</v>
      </c>
      <c r="O6" s="5"/>
      <c r="P6" s="5"/>
      <c r="Q6" s="5"/>
      <c r="R6" s="5"/>
    </row>
    <row r="7" spans="1:19" ht="12.75" customHeight="1" x14ac:dyDescent="0.2">
      <c r="A7" s="5" t="s">
        <v>653</v>
      </c>
      <c r="B7" s="14" t="s">
        <v>239</v>
      </c>
      <c r="C7" s="13" t="s">
        <v>350</v>
      </c>
      <c r="D7" s="5" t="s">
        <v>301</v>
      </c>
      <c r="E7" s="4" t="s">
        <v>299</v>
      </c>
      <c r="F7" s="6">
        <v>17</v>
      </c>
      <c r="G7" s="6">
        <v>0</v>
      </c>
      <c r="H7" s="9" t="str">
        <f t="shared" si="0"/>
        <v>Solid</v>
      </c>
      <c r="I7" s="6">
        <v>0</v>
      </c>
      <c r="J7" s="6">
        <v>0</v>
      </c>
      <c r="K7" s="4" t="s">
        <v>42</v>
      </c>
      <c r="L7" s="4" t="s">
        <v>61</v>
      </c>
      <c r="M7" s="27" t="str">
        <f t="shared" si="1"/>
        <v>utility_pole_tower_point_TRANX</v>
      </c>
      <c r="N7" s="27" t="str">
        <f t="shared" si="2"/>
        <v>''Level_Name'' = 'VA_SITE_TRAN' AND ''Level'' = '17' AND ''Color'' = '0' AND ''Linetype'' = 'Solid' AND ''LineWt''= '0' AND ''RefName'' = 'TRANX'</v>
      </c>
    </row>
    <row r="8" spans="1:19" ht="12.75" customHeight="1" x14ac:dyDescent="0.2">
      <c r="A8" s="5" t="s">
        <v>300</v>
      </c>
      <c r="B8" s="13" t="s">
        <v>320</v>
      </c>
      <c r="C8" s="13" t="s">
        <v>350</v>
      </c>
      <c r="D8" s="5" t="s">
        <v>301</v>
      </c>
      <c r="E8" s="4" t="s">
        <v>299</v>
      </c>
      <c r="F8" s="6">
        <v>17</v>
      </c>
      <c r="G8" s="6">
        <v>0</v>
      </c>
      <c r="H8" s="9" t="str">
        <f t="shared" si="0"/>
        <v>Solid</v>
      </c>
      <c r="I8" s="6">
        <v>0</v>
      </c>
      <c r="J8" s="6">
        <v>0</v>
      </c>
      <c r="K8" s="4" t="s">
        <v>42</v>
      </c>
      <c r="L8" s="4" t="s">
        <v>363</v>
      </c>
      <c r="M8" s="27" t="str">
        <f t="shared" si="1"/>
        <v>utility_pole_tower_area_TT</v>
      </c>
      <c r="N8" s="27" t="str">
        <f t="shared" si="2"/>
        <v>''Level_Name'' = 'VA_SITE_TRAN' AND ''Level'' = '17' AND ''Color'' = '0' AND ''Linetype'' = 'Solid' AND ''LineWt''= '0' AND ''RefName'' = 'TT'</v>
      </c>
    </row>
    <row r="9" spans="1:19" ht="12.75" customHeight="1" x14ac:dyDescent="0.2">
      <c r="B9" s="14" t="s">
        <v>240</v>
      </c>
      <c r="C9" s="13" t="s">
        <v>350</v>
      </c>
      <c r="D9" s="4" t="s">
        <v>369</v>
      </c>
      <c r="E9" s="4" t="s">
        <v>288</v>
      </c>
      <c r="F9" s="12">
        <v>19</v>
      </c>
      <c r="G9" s="12">
        <v>0</v>
      </c>
      <c r="H9" s="9" t="str">
        <f t="shared" si="0"/>
        <v>Solid</v>
      </c>
      <c r="I9" s="12">
        <v>0</v>
      </c>
      <c r="J9" s="6">
        <v>0</v>
      </c>
      <c r="K9" s="4" t="s">
        <v>41</v>
      </c>
      <c r="L9" s="4" t="s">
        <v>370</v>
      </c>
      <c r="M9" s="27" t="str">
        <f t="shared" si="1"/>
        <v>gate_line</v>
      </c>
      <c r="N9" s="27" t="str">
        <f t="shared" si="2"/>
        <v>''Level_Name'' = 'VA_SITE_FENC' AND ''Level'' = '19' AND ''Color'' = '0' AND ''Linetype'' = 'Solid' AND ''LineWt''= '0'</v>
      </c>
      <c r="S9" s="4" t="s">
        <v>297</v>
      </c>
    </row>
    <row r="10" spans="1:19" s="22" customFormat="1" ht="12.75" customHeight="1" x14ac:dyDescent="0.2">
      <c r="B10" s="63" t="s">
        <v>240</v>
      </c>
      <c r="C10" s="28" t="s">
        <v>350</v>
      </c>
      <c r="D10" s="22" t="s">
        <v>122</v>
      </c>
      <c r="E10" s="22" t="s">
        <v>294</v>
      </c>
      <c r="F10" s="70">
        <v>44</v>
      </c>
      <c r="G10" s="70">
        <v>0</v>
      </c>
      <c r="H10" s="9" t="str">
        <f t="shared" si="0"/>
        <v>Medium-Dashed</v>
      </c>
      <c r="I10" s="70">
        <v>2</v>
      </c>
      <c r="J10" s="29">
        <v>1</v>
      </c>
      <c r="K10" s="22" t="s">
        <v>314</v>
      </c>
      <c r="L10" s="22" t="s">
        <v>56</v>
      </c>
      <c r="M10" s="27" t="str">
        <f t="shared" si="1"/>
        <v>culvert_centerline</v>
      </c>
      <c r="N10" s="27" t="str">
        <f t="shared" si="2"/>
        <v>''Level_Name'' = 'VA_SITE_CLVT' AND ''Level'' = '44' AND ''Color'' = '0' AND ''Linetype'' = 'Medium-Dashed' AND ''LineWt''= '1'</v>
      </c>
    </row>
    <row r="11" spans="1:19" s="32" customFormat="1" ht="12.75" customHeight="1" x14ac:dyDescent="0.2">
      <c r="A11" s="24" t="s">
        <v>534</v>
      </c>
      <c r="B11" s="62" t="s">
        <v>320</v>
      </c>
      <c r="C11" s="30" t="s">
        <v>350</v>
      </c>
      <c r="D11" s="65" t="s">
        <v>535</v>
      </c>
      <c r="E11" s="24" t="s">
        <v>408</v>
      </c>
      <c r="F11" s="68">
        <v>41</v>
      </c>
      <c r="G11" s="68">
        <v>1</v>
      </c>
      <c r="H11" s="9" t="str">
        <f t="shared" si="0"/>
        <v>Medium-Dashed Dot Dot</v>
      </c>
      <c r="I11" s="62">
        <v>6</v>
      </c>
      <c r="J11" s="31">
        <v>1</v>
      </c>
      <c r="K11" s="24" t="s">
        <v>418</v>
      </c>
      <c r="L11" s="24" t="s">
        <v>177</v>
      </c>
      <c r="M11" s="27" t="str">
        <f t="shared" si="1"/>
        <v>surface_water_body_area_FLOODED</v>
      </c>
      <c r="N11" s="27" t="str">
        <f t="shared" si="2"/>
        <v>''Level_Name'' = 'VA_SITE_WATR' AND ''Level'' = '41' AND ''Color'' = '1' AND ''Linetype'' = 'Medium-Dashed Dot Dot' AND ''LineWt''= '1' AND ''RefName'' = 'FLOODED'</v>
      </c>
      <c r="O11" s="24"/>
      <c r="P11" s="24"/>
      <c r="Q11" s="24"/>
      <c r="R11" s="24"/>
      <c r="S11" s="24"/>
    </row>
    <row r="12" spans="1:19" s="34" customFormat="1" ht="12.75" customHeight="1" x14ac:dyDescent="0.2">
      <c r="A12" s="34" t="s">
        <v>671</v>
      </c>
      <c r="B12" s="58" t="s">
        <v>320</v>
      </c>
      <c r="C12" s="33" t="s">
        <v>350</v>
      </c>
      <c r="D12" s="66" t="s">
        <v>669</v>
      </c>
      <c r="E12" s="34" t="s">
        <v>408</v>
      </c>
      <c r="F12" s="71">
        <v>41</v>
      </c>
      <c r="G12" s="71">
        <v>1</v>
      </c>
      <c r="H12" s="9" t="b">
        <f t="shared" si="0"/>
        <v>0</v>
      </c>
      <c r="I12" s="74" t="s">
        <v>420</v>
      </c>
      <c r="J12" s="35">
        <v>1</v>
      </c>
      <c r="K12" s="52" t="s">
        <v>585</v>
      </c>
      <c r="L12" s="34" t="s">
        <v>670</v>
      </c>
      <c r="M12" s="27" t="str">
        <f t="shared" si="1"/>
        <v>island_area_IS</v>
      </c>
      <c r="N12" s="27" t="str">
        <f t="shared" si="2"/>
        <v>''Level_Name'' = 'VA_SITE_WATR' AND ''Level'' = '41' AND ''Color'' = '1' AND ''Linetype'' = 'FALSE' AND ''LineWt''= '1' AND ''RefName'' = 'IS'</v>
      </c>
      <c r="O12" s="21"/>
      <c r="P12" s="21"/>
      <c r="Q12" s="21"/>
      <c r="R12" s="21"/>
      <c r="S12" s="21" t="s">
        <v>533</v>
      </c>
    </row>
    <row r="13" spans="1:19" ht="12.75" customHeight="1" x14ac:dyDescent="0.2">
      <c r="A13" s="4" t="s">
        <v>651</v>
      </c>
      <c r="B13" s="13" t="s">
        <v>320</v>
      </c>
      <c r="C13" s="13" t="s">
        <v>354</v>
      </c>
      <c r="D13" s="4" t="s">
        <v>547</v>
      </c>
      <c r="E13" s="8" t="s">
        <v>546</v>
      </c>
      <c r="F13" s="69">
        <v>58</v>
      </c>
      <c r="G13" s="69">
        <v>1</v>
      </c>
      <c r="H13" s="9" t="str">
        <f t="shared" si="0"/>
        <v>Solid</v>
      </c>
      <c r="I13" s="69">
        <v>0</v>
      </c>
      <c r="J13" s="6">
        <v>2</v>
      </c>
      <c r="K13" s="4" t="s">
        <v>413</v>
      </c>
      <c r="L13" s="4" t="s">
        <v>548</v>
      </c>
      <c r="M13" s="27" t="str">
        <f t="shared" si="1"/>
        <v>obscured_area_OBSC</v>
      </c>
      <c r="N13" s="27" t="str">
        <f t="shared" si="2"/>
        <v>''Level_Name'' = 'VA_DTM_OBSC' AND ''Level'' = '58' AND ''Color'' = '1' AND ''Linetype'' = 'Solid' AND ''LineWt''= '2' AND ''RefName'' = 'OBSC'</v>
      </c>
      <c r="S13" s="4" t="s">
        <v>666</v>
      </c>
    </row>
    <row r="14" spans="1:19" ht="12.75" customHeight="1" x14ac:dyDescent="0.2">
      <c r="A14" s="4" t="s">
        <v>175</v>
      </c>
      <c r="B14" s="3" t="s">
        <v>320</v>
      </c>
      <c r="C14" s="13" t="s">
        <v>350</v>
      </c>
      <c r="D14" s="8" t="s">
        <v>176</v>
      </c>
      <c r="E14" s="4" t="s">
        <v>408</v>
      </c>
      <c r="F14" s="9">
        <v>41</v>
      </c>
      <c r="G14" s="9">
        <v>1</v>
      </c>
      <c r="H14" s="9" t="b">
        <f t="shared" si="0"/>
        <v>0</v>
      </c>
      <c r="I14" s="15" t="s">
        <v>420</v>
      </c>
      <c r="J14" s="6">
        <v>1</v>
      </c>
      <c r="K14" s="4" t="s">
        <v>418</v>
      </c>
      <c r="L14" s="4" t="s">
        <v>177</v>
      </c>
      <c r="M14" s="27" t="str">
        <f t="shared" si="1"/>
        <v>surface_water_body_area_WB</v>
      </c>
      <c r="N14" s="27" t="str">
        <f t="shared" si="2"/>
        <v>''Level_Name'' = 'VA_SITE_WATR' AND ''Level'' = '41' AND ''Color'' = '1' AND ''Linetype'' = 'FALSE' AND ''LineWt''= '1' AND ''RefName'' = 'WB'</v>
      </c>
      <c r="S14" s="4" t="s">
        <v>533</v>
      </c>
    </row>
    <row r="15" spans="1:19" ht="12.75" customHeight="1" x14ac:dyDescent="0.2">
      <c r="A15" s="4" t="s">
        <v>419</v>
      </c>
      <c r="B15" s="3" t="s">
        <v>320</v>
      </c>
      <c r="C15" s="13" t="s">
        <v>350</v>
      </c>
      <c r="D15" s="8" t="s">
        <v>412</v>
      </c>
      <c r="E15" s="4" t="s">
        <v>408</v>
      </c>
      <c r="F15" s="9">
        <v>41</v>
      </c>
      <c r="G15" s="9">
        <v>1</v>
      </c>
      <c r="H15" s="9" t="str">
        <f t="shared" si="0"/>
        <v>Medium-Dashed Dot Dot</v>
      </c>
      <c r="I15" s="9">
        <v>6</v>
      </c>
      <c r="J15" s="6">
        <v>1</v>
      </c>
      <c r="K15" s="4" t="s">
        <v>418</v>
      </c>
      <c r="L15" s="4" t="s">
        <v>424</v>
      </c>
      <c r="M15" s="27" t="str">
        <f t="shared" si="1"/>
        <v>surface_water_course_area_WCA</v>
      </c>
      <c r="N15" s="27" t="str">
        <f t="shared" si="2"/>
        <v>''Level_Name'' = 'VA_SITE_WATR' AND ''Level'' = '41' AND ''Color'' = '1' AND ''Linetype'' = 'Medium-Dashed Dot Dot' AND ''LineWt''= '1' AND ''RefName'' = 'WCA'</v>
      </c>
    </row>
    <row r="16" spans="1:19" ht="12.75" customHeight="1" x14ac:dyDescent="0.2">
      <c r="B16" s="14" t="s">
        <v>240</v>
      </c>
      <c r="C16" s="13" t="s">
        <v>350</v>
      </c>
      <c r="D16" s="4" t="s">
        <v>626</v>
      </c>
      <c r="E16" s="4" t="s">
        <v>395</v>
      </c>
      <c r="F16" s="12">
        <v>23</v>
      </c>
      <c r="G16" s="12">
        <v>1</v>
      </c>
      <c r="H16" s="9" t="str">
        <f t="shared" si="0"/>
        <v>Solid</v>
      </c>
      <c r="I16" s="12">
        <v>0</v>
      </c>
      <c r="J16" s="6">
        <v>1</v>
      </c>
      <c r="K16" s="5" t="s">
        <v>416</v>
      </c>
      <c r="L16" s="4" t="s">
        <v>625</v>
      </c>
      <c r="M16" s="27" t="str">
        <f t="shared" si="1"/>
        <v>recreation_feature_line</v>
      </c>
      <c r="N16" s="27" t="str">
        <f t="shared" si="2"/>
        <v>''Level_Name'' = 'VA_ROAD_STRI' AND ''Level'' = '23' AND ''Color'' = '1' AND ''Linetype'' = 'Solid' AND ''LineWt''= '1'</v>
      </c>
      <c r="S16" s="4" t="s">
        <v>658</v>
      </c>
    </row>
    <row r="17" spans="1:19" ht="12.75" customHeight="1" x14ac:dyDescent="0.2">
      <c r="A17" s="5"/>
      <c r="B17" s="14" t="s">
        <v>240</v>
      </c>
      <c r="C17" s="13" t="s">
        <v>350</v>
      </c>
      <c r="D17" s="4" t="s">
        <v>390</v>
      </c>
      <c r="E17" s="4" t="s">
        <v>408</v>
      </c>
      <c r="F17" s="9">
        <v>41</v>
      </c>
      <c r="G17" s="9">
        <v>1</v>
      </c>
      <c r="H17" s="9" t="str">
        <f t="shared" si="0"/>
        <v>Medium-Dashed</v>
      </c>
      <c r="I17" s="9">
        <v>2</v>
      </c>
      <c r="J17" s="6">
        <v>1</v>
      </c>
      <c r="K17" s="4" t="s">
        <v>418</v>
      </c>
      <c r="L17" s="4" t="s">
        <v>390</v>
      </c>
      <c r="M17" s="27" t="str">
        <f t="shared" si="1"/>
        <v>shoreline</v>
      </c>
      <c r="N17" s="27" t="str">
        <f t="shared" si="2"/>
        <v>''Level_Name'' = 'VA_SITE_WATR' AND ''Level'' = '41' AND ''Color'' = '1' AND ''Linetype'' = 'Medium-Dashed' AND ''LineWt''= '1'</v>
      </c>
      <c r="O17" s="4" t="s">
        <v>679</v>
      </c>
      <c r="P17" s="4" t="s">
        <v>683</v>
      </c>
      <c r="S17" s="4" t="s">
        <v>533</v>
      </c>
    </row>
    <row r="18" spans="1:19" ht="12.75" customHeight="1" x14ac:dyDescent="0.2">
      <c r="A18" s="5" t="s">
        <v>228</v>
      </c>
      <c r="B18" s="13" t="s">
        <v>320</v>
      </c>
      <c r="C18" s="13" t="s">
        <v>350</v>
      </c>
      <c r="D18" s="5" t="s">
        <v>229</v>
      </c>
      <c r="E18" s="4" t="s">
        <v>407</v>
      </c>
      <c r="F18" s="6">
        <v>40</v>
      </c>
      <c r="G18" s="6">
        <v>2</v>
      </c>
      <c r="H18" s="9" t="str">
        <f t="shared" si="0"/>
        <v>LongDashed</v>
      </c>
      <c r="I18" s="6">
        <v>3</v>
      </c>
      <c r="J18" s="6">
        <v>0</v>
      </c>
      <c r="K18" s="4" t="s">
        <v>265</v>
      </c>
      <c r="L18" s="4" t="s">
        <v>267</v>
      </c>
      <c r="M18" s="27" t="str">
        <f t="shared" si="1"/>
        <v>land_cover_area_AG</v>
      </c>
      <c r="N18" s="27" t="str">
        <f t="shared" si="2"/>
        <v>''Level_Name'' = 'VA_SITE_BRUS' AND ''Level'' = '40' AND ''Color'' = '2' AND ''Linetype'' = 'LongDashed' AND ''LineWt''= '0' AND ''RefName'' = 'AG'</v>
      </c>
    </row>
    <row r="19" spans="1:19" ht="12.75" customHeight="1" x14ac:dyDescent="0.2">
      <c r="A19" s="2" t="s">
        <v>270</v>
      </c>
      <c r="B19" s="3" t="s">
        <v>320</v>
      </c>
      <c r="C19" s="13" t="s">
        <v>352</v>
      </c>
      <c r="D19" s="8" t="s">
        <v>171</v>
      </c>
      <c r="E19" s="4" t="s">
        <v>407</v>
      </c>
      <c r="F19" s="9">
        <v>40</v>
      </c>
      <c r="G19" s="9">
        <v>2</v>
      </c>
      <c r="H19" s="9" t="str">
        <f t="shared" si="0"/>
        <v>LongDashed</v>
      </c>
      <c r="I19" s="9">
        <v>3</v>
      </c>
      <c r="J19" s="6">
        <v>0</v>
      </c>
      <c r="K19" s="8" t="s">
        <v>584</v>
      </c>
      <c r="L19" s="8" t="s">
        <v>184</v>
      </c>
      <c r="M19" s="27" t="str">
        <f t="shared" si="1"/>
        <v>flora_species_area_BH</v>
      </c>
      <c r="N19" s="27" t="str">
        <f t="shared" si="2"/>
        <v>''Level_Name'' = 'VA_SITE_BRUS' AND ''Level'' = '40' AND ''Color'' = '2' AND ''Linetype'' = 'LongDashed' AND ''LineWt''= '0' AND ''RefName'' = 'BH'</v>
      </c>
      <c r="O19" s="8"/>
      <c r="P19" s="8"/>
      <c r="Q19" s="8"/>
      <c r="R19" s="8"/>
    </row>
    <row r="20" spans="1:19" ht="12.75" customHeight="1" x14ac:dyDescent="0.2">
      <c r="A20" s="5" t="s">
        <v>148</v>
      </c>
      <c r="B20" s="13" t="s">
        <v>320</v>
      </c>
      <c r="C20" s="13" t="s">
        <v>350</v>
      </c>
      <c r="D20" s="5" t="s">
        <v>149</v>
      </c>
      <c r="E20" s="4" t="s">
        <v>293</v>
      </c>
      <c r="F20" s="6">
        <v>35</v>
      </c>
      <c r="G20" s="7">
        <v>2</v>
      </c>
      <c r="H20" s="9" t="str">
        <f t="shared" si="0"/>
        <v>Solid</v>
      </c>
      <c r="I20" s="7">
        <v>0</v>
      </c>
      <c r="J20" s="6">
        <v>0</v>
      </c>
      <c r="K20" s="4" t="s">
        <v>416</v>
      </c>
      <c r="L20" s="5" t="s">
        <v>150</v>
      </c>
      <c r="M20" s="27" t="str">
        <f t="shared" si="1"/>
        <v>golf_course_fairway_area_FW</v>
      </c>
      <c r="N20" s="27" t="str">
        <f t="shared" si="2"/>
        <v>''Level_Name'' = 'VA_SITE_GOLF' AND ''Level'' = '35' AND ''Color'' = '2' AND ''Linetype'' = 'Solid' AND ''LineWt''= '0' AND ''RefName'' = 'FW'</v>
      </c>
      <c r="O20" s="5"/>
      <c r="P20" s="5"/>
      <c r="Q20" s="5"/>
      <c r="R20" s="5"/>
    </row>
    <row r="21" spans="1:19" ht="12.75" customHeight="1" x14ac:dyDescent="0.2">
      <c r="A21" s="5" t="s">
        <v>422</v>
      </c>
      <c r="B21" s="13" t="s">
        <v>320</v>
      </c>
      <c r="C21" s="13" t="s">
        <v>350</v>
      </c>
      <c r="D21" s="5" t="s">
        <v>423</v>
      </c>
      <c r="E21" s="4" t="s">
        <v>293</v>
      </c>
      <c r="F21" s="6">
        <v>35</v>
      </c>
      <c r="G21" s="6">
        <v>2</v>
      </c>
      <c r="H21" s="9" t="str">
        <f t="shared" si="0"/>
        <v>Solid</v>
      </c>
      <c r="I21" s="6">
        <v>0</v>
      </c>
      <c r="J21" s="6">
        <v>0</v>
      </c>
      <c r="K21" s="4" t="s">
        <v>416</v>
      </c>
      <c r="L21" s="4" t="s">
        <v>421</v>
      </c>
      <c r="M21" s="27" t="str">
        <f t="shared" si="1"/>
        <v>golf_course_area_GOLF</v>
      </c>
      <c r="N21" s="27" t="str">
        <f t="shared" si="2"/>
        <v>''Level_Name'' = 'VA_SITE_GOLF' AND ''Level'' = '35' AND ''Color'' = '2' AND ''Linetype'' = 'Solid' AND ''LineWt''= '0' AND ''RefName'' = 'GOLF'</v>
      </c>
    </row>
    <row r="22" spans="1:19" s="41" customFormat="1" ht="12.75" customHeight="1" x14ac:dyDescent="0.2">
      <c r="A22" s="61" t="s">
        <v>170</v>
      </c>
      <c r="B22" s="64" t="s">
        <v>320</v>
      </c>
      <c r="C22" s="54" t="s">
        <v>352</v>
      </c>
      <c r="D22" s="67" t="s">
        <v>172</v>
      </c>
      <c r="E22" s="55" t="s">
        <v>407</v>
      </c>
      <c r="F22" s="73">
        <v>40</v>
      </c>
      <c r="G22" s="73">
        <v>2</v>
      </c>
      <c r="H22" s="9" t="str">
        <f t="shared" si="0"/>
        <v>LongDashed</v>
      </c>
      <c r="I22" s="73">
        <v>3</v>
      </c>
      <c r="J22" s="56">
        <v>0</v>
      </c>
      <c r="K22" s="67" t="s">
        <v>584</v>
      </c>
      <c r="L22" s="67" t="s">
        <v>184</v>
      </c>
      <c r="M22" s="27" t="str">
        <f t="shared" si="1"/>
        <v>flora_species_area_GRC</v>
      </c>
      <c r="N22" s="27" t="str">
        <f t="shared" si="2"/>
        <v>''Level_Name'' = 'VA_SITE_BRUS' AND ''Level'' = '40' AND ''Color'' = '2' AND ''Linetype'' = 'LongDashed' AND ''LineWt''= '0' AND ''RefName'' = 'GRC'</v>
      </c>
      <c r="O22" s="67"/>
      <c r="P22" s="67"/>
      <c r="Q22" s="67"/>
      <c r="R22" s="67"/>
      <c r="S22" s="55"/>
    </row>
    <row r="23" spans="1:19" ht="12.75" customHeight="1" x14ac:dyDescent="0.2">
      <c r="A23" s="5" t="s">
        <v>151</v>
      </c>
      <c r="B23" s="13" t="s">
        <v>320</v>
      </c>
      <c r="C23" s="13" t="s">
        <v>350</v>
      </c>
      <c r="D23" s="5" t="s">
        <v>152</v>
      </c>
      <c r="E23" s="4" t="s">
        <v>293</v>
      </c>
      <c r="F23" s="6">
        <v>35</v>
      </c>
      <c r="G23" s="6">
        <v>2</v>
      </c>
      <c r="H23" s="9" t="str">
        <f t="shared" si="0"/>
        <v>Solid</v>
      </c>
      <c r="I23" s="6">
        <v>0</v>
      </c>
      <c r="J23" s="6">
        <v>0</v>
      </c>
      <c r="K23" s="4" t="s">
        <v>416</v>
      </c>
      <c r="L23" s="5" t="s">
        <v>153</v>
      </c>
      <c r="M23" s="27" t="str">
        <f t="shared" si="1"/>
        <v>golf_course_putting_green_area_GRN</v>
      </c>
      <c r="N23" s="27" t="str">
        <f t="shared" si="2"/>
        <v>''Level_Name'' = 'VA_SITE_GOLF' AND ''Level'' = '35' AND ''Color'' = '2' AND ''Linetype'' = 'Solid' AND ''LineWt''= '0' AND ''RefName'' = 'GRN'</v>
      </c>
      <c r="O23" s="5"/>
      <c r="P23" s="5"/>
      <c r="Q23" s="5"/>
      <c r="R23" s="5"/>
    </row>
    <row r="24" spans="1:19" ht="12.75" customHeight="1" x14ac:dyDescent="0.2">
      <c r="A24" s="2" t="s">
        <v>185</v>
      </c>
      <c r="B24" s="3" t="s">
        <v>320</v>
      </c>
      <c r="C24" s="13" t="s">
        <v>352</v>
      </c>
      <c r="D24" s="8" t="s">
        <v>186</v>
      </c>
      <c r="E24" s="4" t="s">
        <v>407</v>
      </c>
      <c r="F24" s="9">
        <v>40</v>
      </c>
      <c r="G24" s="9">
        <v>2</v>
      </c>
      <c r="H24" s="9" t="str">
        <f t="shared" si="0"/>
        <v>LongDashed</v>
      </c>
      <c r="I24" s="9">
        <v>3</v>
      </c>
      <c r="J24" s="6">
        <v>0</v>
      </c>
      <c r="K24" s="8" t="s">
        <v>584</v>
      </c>
      <c r="L24" s="8" t="s">
        <v>184</v>
      </c>
      <c r="M24" s="27" t="str">
        <f t="shared" si="1"/>
        <v>flora_species_area_H</v>
      </c>
      <c r="N24" s="27" t="str">
        <f t="shared" si="2"/>
        <v>''Level_Name'' = 'VA_SITE_BRUS' AND ''Level'' = '40' AND ''Color'' = '2' AND ''Linetype'' = 'LongDashed' AND ''LineWt''= '0' AND ''RefName'' = 'H'</v>
      </c>
      <c r="O24" s="8"/>
      <c r="P24" s="8"/>
      <c r="Q24" s="8"/>
      <c r="R24" s="8"/>
    </row>
    <row r="25" spans="1:19" ht="12.75" customHeight="1" x14ac:dyDescent="0.2">
      <c r="A25" s="5" t="s">
        <v>253</v>
      </c>
      <c r="B25" s="13" t="s">
        <v>320</v>
      </c>
      <c r="C25" s="13" t="s">
        <v>350</v>
      </c>
      <c r="D25" s="5" t="s">
        <v>146</v>
      </c>
      <c r="E25" s="4" t="s">
        <v>293</v>
      </c>
      <c r="F25" s="6">
        <v>35</v>
      </c>
      <c r="G25" s="6">
        <v>2</v>
      </c>
      <c r="H25" s="9" t="str">
        <f t="shared" si="0"/>
        <v>Solid</v>
      </c>
      <c r="I25" s="6">
        <v>0</v>
      </c>
      <c r="J25" s="6">
        <v>0</v>
      </c>
      <c r="K25" s="4" t="s">
        <v>416</v>
      </c>
      <c r="L25" s="5" t="s">
        <v>147</v>
      </c>
      <c r="M25" s="27" t="str">
        <f t="shared" si="1"/>
        <v>golf_course_bunker_area_ST</v>
      </c>
      <c r="N25" s="27" t="str">
        <f t="shared" si="2"/>
        <v>''Level_Name'' = 'VA_SITE_GOLF' AND ''Level'' = '35' AND ''Color'' = '2' AND ''Linetype'' = 'Solid' AND ''LineWt''= '0' AND ''RefName'' = 'ST'</v>
      </c>
      <c r="O25" s="5"/>
      <c r="P25" s="5"/>
      <c r="Q25" s="5"/>
      <c r="R25" s="5"/>
      <c r="S25" s="8"/>
    </row>
    <row r="26" spans="1:19" ht="12.75" customHeight="1" x14ac:dyDescent="0.2">
      <c r="A26" s="8" t="s">
        <v>72</v>
      </c>
      <c r="B26" s="3" t="s">
        <v>320</v>
      </c>
      <c r="C26" s="13" t="s">
        <v>352</v>
      </c>
      <c r="D26" s="8" t="s">
        <v>173</v>
      </c>
      <c r="E26" s="4" t="s">
        <v>406</v>
      </c>
      <c r="F26" s="9">
        <v>39</v>
      </c>
      <c r="G26" s="9">
        <v>2</v>
      </c>
      <c r="H26" s="9" t="str">
        <f t="shared" si="0"/>
        <v>Solid</v>
      </c>
      <c r="I26" s="9">
        <v>0</v>
      </c>
      <c r="J26" s="6">
        <v>0</v>
      </c>
      <c r="K26" s="8" t="s">
        <v>584</v>
      </c>
      <c r="L26" s="8" t="s">
        <v>184</v>
      </c>
      <c r="M26" s="27" t="str">
        <f t="shared" si="1"/>
        <v>flora_species_area_T</v>
      </c>
      <c r="N26" s="27" t="str">
        <f t="shared" si="2"/>
        <v>''Level_Name'' = 'VA_SITE_TREE' AND ''Level'' = '39' AND ''Color'' = '2' AND ''Linetype'' = 'Solid' AND ''LineWt''= '0' AND ''RefName'' = 'T'</v>
      </c>
      <c r="O26" s="8"/>
      <c r="P26" s="8"/>
      <c r="Q26" s="8"/>
      <c r="R26" s="8"/>
    </row>
    <row r="27" spans="1:19" ht="12.75" customHeight="1" x14ac:dyDescent="0.2">
      <c r="A27" s="5" t="s">
        <v>154</v>
      </c>
      <c r="B27" s="13" t="s">
        <v>320</v>
      </c>
      <c r="C27" s="13" t="s">
        <v>350</v>
      </c>
      <c r="D27" s="5" t="s">
        <v>155</v>
      </c>
      <c r="E27" s="4" t="s">
        <v>293</v>
      </c>
      <c r="F27" s="6">
        <v>35</v>
      </c>
      <c r="G27" s="6">
        <v>2</v>
      </c>
      <c r="H27" s="9" t="str">
        <f t="shared" si="0"/>
        <v>Solid</v>
      </c>
      <c r="I27" s="6">
        <v>0</v>
      </c>
      <c r="J27" s="6">
        <v>0</v>
      </c>
      <c r="K27" s="4" t="s">
        <v>416</v>
      </c>
      <c r="L27" s="5" t="s">
        <v>156</v>
      </c>
      <c r="M27" s="27" t="str">
        <f t="shared" si="1"/>
        <v>golf_course_tee_area_TEE</v>
      </c>
      <c r="N27" s="27" t="str">
        <f t="shared" si="2"/>
        <v>''Level_Name'' = 'VA_SITE_GOLF' AND ''Level'' = '35' AND ''Color'' = '2' AND ''Linetype'' = 'Solid' AND ''LineWt''= '0' AND ''RefName'' = 'TEE'</v>
      </c>
      <c r="O27" s="5"/>
      <c r="P27" s="5"/>
      <c r="Q27" s="5"/>
      <c r="R27" s="5"/>
    </row>
    <row r="28" spans="1:19" ht="12.75" customHeight="1" x14ac:dyDescent="0.2">
      <c r="A28" s="5" t="s">
        <v>255</v>
      </c>
      <c r="B28" s="13" t="s">
        <v>320</v>
      </c>
      <c r="C28" s="13" t="s">
        <v>350</v>
      </c>
      <c r="D28" s="5" t="s">
        <v>272</v>
      </c>
      <c r="E28" s="4" t="s">
        <v>293</v>
      </c>
      <c r="F28" s="6">
        <v>35</v>
      </c>
      <c r="G28" s="6">
        <v>2</v>
      </c>
      <c r="H28" s="9" t="str">
        <f t="shared" si="0"/>
        <v>Solid</v>
      </c>
      <c r="I28" s="6">
        <v>0</v>
      </c>
      <c r="J28" s="6">
        <v>0</v>
      </c>
      <c r="K28" s="4" t="s">
        <v>416</v>
      </c>
      <c r="L28" s="5" t="s">
        <v>252</v>
      </c>
      <c r="M28" s="27" t="str">
        <f t="shared" si="1"/>
        <v>golf_course_water_hazard_area_WH</v>
      </c>
      <c r="N28" s="27" t="str">
        <f t="shared" si="2"/>
        <v>''Level_Name'' = 'VA_SITE_GOLF' AND ''Level'' = '35' AND ''Color'' = '2' AND ''Linetype'' = 'Solid' AND ''LineWt''= '0' AND ''RefName'' = 'WH'</v>
      </c>
      <c r="O28" s="5"/>
      <c r="P28" s="5"/>
      <c r="Q28" s="5"/>
      <c r="R28" s="5"/>
    </row>
    <row r="29" spans="1:19" ht="12.75" customHeight="1" x14ac:dyDescent="0.2">
      <c r="A29" s="27" t="s">
        <v>210</v>
      </c>
      <c r="B29" s="13" t="s">
        <v>320</v>
      </c>
      <c r="C29" s="13" t="s">
        <v>350</v>
      </c>
      <c r="D29" s="27" t="s">
        <v>211</v>
      </c>
      <c r="E29" s="4" t="s">
        <v>276</v>
      </c>
      <c r="F29" s="3">
        <v>4</v>
      </c>
      <c r="G29" s="3">
        <v>3</v>
      </c>
      <c r="H29" s="9" t="str">
        <f t="shared" si="0"/>
        <v>LongDashed</v>
      </c>
      <c r="I29" s="3">
        <v>3</v>
      </c>
      <c r="J29" s="6">
        <v>0</v>
      </c>
      <c r="K29" s="4" t="s">
        <v>323</v>
      </c>
      <c r="L29" s="4" t="s">
        <v>34</v>
      </c>
      <c r="M29" s="27" t="str">
        <f t="shared" si="1"/>
        <v>slab_area_A</v>
      </c>
      <c r="N29" s="27" t="str">
        <f t="shared" si="2"/>
        <v>''Level_Name'' = 'VA_ROAD_EASP' AND ''Level'' = '4' AND ''Color'' = '3' AND ''Linetype'' = 'LongDashed' AND ''LineWt''= '0' AND ''RefName'' = 'A'</v>
      </c>
    </row>
    <row r="30" spans="1:19" ht="12.75" customHeight="1" x14ac:dyDescent="0.2">
      <c r="A30" s="5" t="s">
        <v>453</v>
      </c>
      <c r="B30" s="13" t="s">
        <v>320</v>
      </c>
      <c r="C30" s="13" t="s">
        <v>350</v>
      </c>
      <c r="D30" s="5" t="s">
        <v>454</v>
      </c>
      <c r="E30" s="4" t="s">
        <v>276</v>
      </c>
      <c r="F30" s="6">
        <v>4</v>
      </c>
      <c r="G30" s="6">
        <v>3</v>
      </c>
      <c r="H30" s="9" t="str">
        <f t="shared" si="0"/>
        <v>LongDashed</v>
      </c>
      <c r="I30" s="6">
        <v>3</v>
      </c>
      <c r="J30" s="6">
        <v>0</v>
      </c>
      <c r="K30" s="5" t="s">
        <v>38</v>
      </c>
      <c r="L30" s="5" t="s">
        <v>93</v>
      </c>
      <c r="M30" s="27" t="str">
        <f t="shared" si="1"/>
        <v>airfield_surface_area_AAA</v>
      </c>
      <c r="N30" s="27" t="str">
        <f t="shared" si="2"/>
        <v>''Level_Name'' = 'VA_ROAD_EASP' AND ''Level'' = '4' AND ''Color'' = '3' AND ''Linetype'' = 'LongDashed' AND ''LineWt''= '0' AND ''RefName'' = 'AAA'</v>
      </c>
      <c r="O30" s="5"/>
      <c r="P30" s="5"/>
      <c r="Q30" s="5"/>
      <c r="R30" s="5"/>
      <c r="S30" s="51" t="s">
        <v>524</v>
      </c>
    </row>
    <row r="31" spans="1:19" ht="12.75" customHeight="1" x14ac:dyDescent="0.2">
      <c r="A31" s="5" t="s">
        <v>609</v>
      </c>
      <c r="B31" s="13" t="s">
        <v>320</v>
      </c>
      <c r="C31" s="13" t="s">
        <v>350</v>
      </c>
      <c r="D31" s="5" t="s">
        <v>608</v>
      </c>
      <c r="E31" s="4" t="s">
        <v>276</v>
      </c>
      <c r="F31" s="6">
        <v>4</v>
      </c>
      <c r="G31" s="6">
        <v>3</v>
      </c>
      <c r="H31" s="9" t="str">
        <f t="shared" si="0"/>
        <v>LongDashed</v>
      </c>
      <c r="I31" s="6">
        <v>3</v>
      </c>
      <c r="J31" s="6">
        <v>0</v>
      </c>
      <c r="K31" s="5" t="s">
        <v>38</v>
      </c>
      <c r="L31" s="5" t="s">
        <v>93</v>
      </c>
      <c r="M31" s="27" t="str">
        <f t="shared" si="1"/>
        <v>airfield_surface_area_ACA</v>
      </c>
      <c r="N31" s="27" t="str">
        <f t="shared" si="2"/>
        <v>''Level_Name'' = 'VA_ROAD_EASP' AND ''Level'' = '4' AND ''Color'' = '3' AND ''Linetype'' = 'LongDashed' AND ''LineWt''= '0' AND ''RefName'' = 'ACA'</v>
      </c>
      <c r="O31" s="5"/>
      <c r="P31" s="5"/>
      <c r="Q31" s="5"/>
      <c r="R31" s="5"/>
      <c r="S31" s="4" t="s">
        <v>612</v>
      </c>
    </row>
    <row r="32" spans="1:19" ht="12.75" customHeight="1" x14ac:dyDescent="0.2">
      <c r="A32" s="23" t="s">
        <v>349</v>
      </c>
      <c r="B32" s="13" t="s">
        <v>320</v>
      </c>
      <c r="C32" s="13" t="s">
        <v>350</v>
      </c>
      <c r="D32" s="5" t="s">
        <v>341</v>
      </c>
      <c r="E32" s="4" t="s">
        <v>276</v>
      </c>
      <c r="F32" s="6">
        <v>4</v>
      </c>
      <c r="G32" s="6">
        <v>3</v>
      </c>
      <c r="H32" s="9" t="str">
        <f t="shared" si="0"/>
        <v>LongDashed</v>
      </c>
      <c r="I32" s="6">
        <v>3</v>
      </c>
      <c r="J32" s="6">
        <v>0</v>
      </c>
      <c r="K32" s="5" t="s">
        <v>38</v>
      </c>
      <c r="L32" s="5" t="s">
        <v>93</v>
      </c>
      <c r="M32" s="27" t="str">
        <f t="shared" si="1"/>
        <v>airfield_surface_area_AEA</v>
      </c>
      <c r="N32" s="27" t="str">
        <f t="shared" si="2"/>
        <v>''Level_Name'' = 'VA_ROAD_EASP' AND ''Level'' = '4' AND ''Color'' = '3' AND ''Linetype'' = 'LongDashed' AND ''LineWt''= '0' AND ''RefName'' = 'AEA'</v>
      </c>
      <c r="O32" s="5"/>
      <c r="P32" s="5"/>
      <c r="Q32" s="5"/>
      <c r="R32" s="5"/>
    </row>
    <row r="33" spans="1:19" ht="12.75" customHeight="1" x14ac:dyDescent="0.2">
      <c r="A33" s="5" t="s">
        <v>344</v>
      </c>
      <c r="B33" s="13" t="s">
        <v>320</v>
      </c>
      <c r="C33" s="13" t="s">
        <v>350</v>
      </c>
      <c r="D33" s="5" t="s">
        <v>336</v>
      </c>
      <c r="E33" s="4" t="s">
        <v>276</v>
      </c>
      <c r="F33" s="6">
        <v>4</v>
      </c>
      <c r="G33" s="6">
        <v>3</v>
      </c>
      <c r="H33" s="9" t="str">
        <f t="shared" si="0"/>
        <v>LongDashed</v>
      </c>
      <c r="I33" s="6">
        <v>3</v>
      </c>
      <c r="J33" s="6">
        <v>0</v>
      </c>
      <c r="K33" s="5" t="s">
        <v>38</v>
      </c>
      <c r="L33" s="5" t="s">
        <v>93</v>
      </c>
      <c r="M33" s="27" t="str">
        <f t="shared" si="1"/>
        <v>airfield_surface_area_AHA</v>
      </c>
      <c r="N33" s="27" t="str">
        <f t="shared" si="2"/>
        <v>''Level_Name'' = 'VA_ROAD_EASP' AND ''Level'' = '4' AND ''Color'' = '3' AND ''Linetype'' = 'LongDashed' AND ''LineWt''= '0' AND ''RefName'' = 'AHA'</v>
      </c>
      <c r="O33" s="5"/>
      <c r="P33" s="5"/>
      <c r="Q33" s="5"/>
      <c r="R33" s="5"/>
    </row>
    <row r="34" spans="1:19" ht="12.75" customHeight="1" x14ac:dyDescent="0.2">
      <c r="A34" s="5" t="s">
        <v>345</v>
      </c>
      <c r="B34" s="13" t="s">
        <v>320</v>
      </c>
      <c r="C34" s="13" t="s">
        <v>350</v>
      </c>
      <c r="D34" s="5" t="s">
        <v>337</v>
      </c>
      <c r="E34" s="4" t="s">
        <v>276</v>
      </c>
      <c r="F34" s="6">
        <v>4</v>
      </c>
      <c r="G34" s="6">
        <v>3</v>
      </c>
      <c r="H34" s="9" t="str">
        <f t="shared" si="0"/>
        <v>LongDashed</v>
      </c>
      <c r="I34" s="6">
        <v>3</v>
      </c>
      <c r="J34" s="6">
        <v>0</v>
      </c>
      <c r="K34" s="5" t="s">
        <v>38</v>
      </c>
      <c r="L34" s="5" t="s">
        <v>93</v>
      </c>
      <c r="M34" s="27" t="str">
        <f t="shared" si="1"/>
        <v>airfield_surface_area_APA</v>
      </c>
      <c r="N34" s="27" t="str">
        <f t="shared" si="2"/>
        <v>''Level_Name'' = 'VA_ROAD_EASP' AND ''Level'' = '4' AND ''Color'' = '3' AND ''Linetype'' = 'LongDashed' AND ''LineWt''= '0' AND ''RefName'' = 'APA'</v>
      </c>
      <c r="O34" s="5"/>
      <c r="P34" s="5"/>
      <c r="Q34" s="5"/>
      <c r="R34" s="5"/>
      <c r="S34" s="4" t="s">
        <v>581</v>
      </c>
    </row>
    <row r="35" spans="1:19" ht="12.75" customHeight="1" x14ac:dyDescent="0.2">
      <c r="A35" s="5" t="s">
        <v>347</v>
      </c>
      <c r="B35" s="13" t="s">
        <v>320</v>
      </c>
      <c r="C35" s="13" t="s">
        <v>350</v>
      </c>
      <c r="D35" s="5" t="s">
        <v>339</v>
      </c>
      <c r="E35" s="4" t="s">
        <v>276</v>
      </c>
      <c r="F35" s="6">
        <v>4</v>
      </c>
      <c r="G35" s="6">
        <v>3</v>
      </c>
      <c r="H35" s="9" t="str">
        <f t="shared" si="0"/>
        <v>LongDashed</v>
      </c>
      <c r="I35" s="6">
        <v>3</v>
      </c>
      <c r="J35" s="6">
        <v>0</v>
      </c>
      <c r="K35" s="5" t="s">
        <v>38</v>
      </c>
      <c r="L35" s="5" t="s">
        <v>93</v>
      </c>
      <c r="M35" s="27" t="str">
        <f t="shared" si="1"/>
        <v>airfield_surface_area_ARA</v>
      </c>
      <c r="N35" s="27" t="str">
        <f t="shared" si="2"/>
        <v>''Level_Name'' = 'VA_ROAD_EASP' AND ''Level'' = '4' AND ''Color'' = '3' AND ''Linetype'' = 'LongDashed' AND ''LineWt''= '0' AND ''RefName'' = 'ARA'</v>
      </c>
      <c r="O35" s="5"/>
      <c r="P35" s="5"/>
      <c r="Q35" s="5"/>
      <c r="R35" s="5"/>
    </row>
    <row r="36" spans="1:19" ht="12.75" customHeight="1" x14ac:dyDescent="0.2">
      <c r="A36" s="2" t="s">
        <v>342</v>
      </c>
      <c r="B36" s="3" t="s">
        <v>320</v>
      </c>
      <c r="C36" s="13" t="s">
        <v>350</v>
      </c>
      <c r="D36" s="5" t="s">
        <v>343</v>
      </c>
      <c r="E36" s="21" t="s">
        <v>275</v>
      </c>
      <c r="F36" s="3">
        <v>3</v>
      </c>
      <c r="G36" s="3">
        <v>3</v>
      </c>
      <c r="H36" s="9" t="str">
        <f t="shared" si="0"/>
        <v>Medium-Dashed</v>
      </c>
      <c r="I36" s="3">
        <v>2</v>
      </c>
      <c r="J36" s="6">
        <v>0</v>
      </c>
      <c r="K36" s="2" t="s">
        <v>38</v>
      </c>
      <c r="L36" s="2" t="s">
        <v>93</v>
      </c>
      <c r="M36" s="27" t="str">
        <f t="shared" si="1"/>
        <v>airfield_surface_area_ARD</v>
      </c>
      <c r="N36" s="27" t="str">
        <f t="shared" si="2"/>
        <v>''Level_Name'' = 'VA_ROAD_UNPA' AND ''Level'' = '3' AND ''Color'' = '3' AND ''Linetype'' = 'Medium-Dashed' AND ''LineWt''= '0' AND ''RefName'' = 'ARD'</v>
      </c>
      <c r="O36" s="2"/>
      <c r="P36" s="2"/>
      <c r="Q36" s="2"/>
      <c r="R36" s="2"/>
    </row>
    <row r="37" spans="1:19" ht="12.75" customHeight="1" x14ac:dyDescent="0.2">
      <c r="A37" s="5" t="s">
        <v>348</v>
      </c>
      <c r="B37" s="13" t="s">
        <v>320</v>
      </c>
      <c r="C37" s="13" t="s">
        <v>350</v>
      </c>
      <c r="D37" s="5" t="s">
        <v>340</v>
      </c>
      <c r="E37" s="4" t="s">
        <v>276</v>
      </c>
      <c r="F37" s="6">
        <v>4</v>
      </c>
      <c r="G37" s="6">
        <v>3</v>
      </c>
      <c r="H37" s="9" t="str">
        <f t="shared" si="0"/>
        <v>LongDashed</v>
      </c>
      <c r="I37" s="6">
        <v>3</v>
      </c>
      <c r="J37" s="6">
        <v>0</v>
      </c>
      <c r="K37" s="5" t="s">
        <v>38</v>
      </c>
      <c r="L37" s="5" t="s">
        <v>93</v>
      </c>
      <c r="M37" s="27" t="str">
        <f t="shared" si="1"/>
        <v>airfield_surface_area_ASA</v>
      </c>
      <c r="N37" s="27" t="str">
        <f t="shared" si="2"/>
        <v>''Level_Name'' = 'VA_ROAD_EASP' AND ''Level'' = '4' AND ''Color'' = '3' AND ''Linetype'' = 'LongDashed' AND ''LineWt''= '0' AND ''RefName'' = 'ASA'</v>
      </c>
      <c r="O37" s="5"/>
      <c r="P37" s="5"/>
      <c r="Q37" s="5"/>
      <c r="R37" s="5"/>
    </row>
    <row r="38" spans="1:19" ht="12.75" customHeight="1" x14ac:dyDescent="0.2">
      <c r="A38" s="36" t="s">
        <v>525</v>
      </c>
      <c r="B38" s="37" t="s">
        <v>239</v>
      </c>
      <c r="C38" s="37" t="s">
        <v>350</v>
      </c>
      <c r="D38" s="36" t="s">
        <v>526</v>
      </c>
      <c r="E38" s="38" t="s">
        <v>291</v>
      </c>
      <c r="F38" s="39">
        <v>16</v>
      </c>
      <c r="G38" s="39">
        <v>3</v>
      </c>
      <c r="H38" s="9" t="str">
        <f t="shared" si="0"/>
        <v>Solid</v>
      </c>
      <c r="I38" s="39">
        <v>0</v>
      </c>
      <c r="J38" s="39">
        <v>0</v>
      </c>
      <c r="K38" s="36" t="s">
        <v>38</v>
      </c>
      <c r="L38" s="36" t="s">
        <v>527</v>
      </c>
      <c r="M38" s="27" t="str">
        <f t="shared" si="1"/>
        <v>airfield_surface_point_AT</v>
      </c>
      <c r="N38" s="27" t="str">
        <f t="shared" si="2"/>
        <v>''Level_Name'' = 'VA_SITE_MISC' AND ''Level'' = '16' AND ''Color'' = '3' AND ''Linetype'' = 'Solid' AND ''LineWt''= '0' AND ''RefName'' = 'AT'</v>
      </c>
      <c r="O38" s="36"/>
      <c r="P38" s="36"/>
      <c r="Q38" s="36"/>
      <c r="R38" s="36"/>
      <c r="S38" s="38" t="s">
        <v>528</v>
      </c>
    </row>
    <row r="39" spans="1:19" ht="12.75" customHeight="1" x14ac:dyDescent="0.2">
      <c r="A39" s="5" t="s">
        <v>346</v>
      </c>
      <c r="B39" s="13" t="s">
        <v>320</v>
      </c>
      <c r="C39" s="13" t="s">
        <v>350</v>
      </c>
      <c r="D39" s="5" t="s">
        <v>338</v>
      </c>
      <c r="E39" s="4" t="s">
        <v>276</v>
      </c>
      <c r="F39" s="6">
        <v>4</v>
      </c>
      <c r="G39" s="6">
        <v>3</v>
      </c>
      <c r="H39" s="9" t="str">
        <f t="shared" si="0"/>
        <v>LongDashed</v>
      </c>
      <c r="I39" s="6">
        <v>3</v>
      </c>
      <c r="J39" s="6">
        <v>0</v>
      </c>
      <c r="K39" s="5" t="s">
        <v>38</v>
      </c>
      <c r="L39" s="5" t="s">
        <v>93</v>
      </c>
      <c r="M39" s="27" t="str">
        <f t="shared" si="1"/>
        <v>airfield_surface_area_ATA</v>
      </c>
      <c r="N39" s="27" t="str">
        <f t="shared" si="2"/>
        <v>''Level_Name'' = 'VA_ROAD_EASP' AND ''Level'' = '4' AND ''Color'' = '3' AND ''Linetype'' = 'LongDashed' AND ''LineWt''= '0' AND ''RefName'' = 'ATA'</v>
      </c>
      <c r="O39" s="5"/>
      <c r="P39" s="5"/>
      <c r="Q39" s="5"/>
      <c r="R39" s="5"/>
    </row>
    <row r="40" spans="1:19" ht="12.75" customHeight="1" x14ac:dyDescent="0.2">
      <c r="A40" s="2" t="s">
        <v>495</v>
      </c>
      <c r="B40" s="3" t="s">
        <v>320</v>
      </c>
      <c r="C40" s="13" t="s">
        <v>350</v>
      </c>
      <c r="D40" s="5" t="s">
        <v>496</v>
      </c>
      <c r="E40" s="4" t="s">
        <v>275</v>
      </c>
      <c r="F40" s="3">
        <v>3</v>
      </c>
      <c r="G40" s="3">
        <v>3</v>
      </c>
      <c r="H40" s="9" t="str">
        <f t="shared" si="0"/>
        <v>Medium-Dashed</v>
      </c>
      <c r="I40" s="3">
        <v>2</v>
      </c>
      <c r="J40" s="6">
        <v>0</v>
      </c>
      <c r="K40" s="2" t="s">
        <v>38</v>
      </c>
      <c r="L40" s="2" t="s">
        <v>93</v>
      </c>
      <c r="M40" s="27" t="str">
        <f t="shared" si="1"/>
        <v>airfield_surface_area_ATD</v>
      </c>
      <c r="N40" s="27" t="str">
        <f t="shared" si="2"/>
        <v>''Level_Name'' = 'VA_ROAD_UNPA' AND ''Level'' = '3' AND ''Color'' = '3' AND ''Linetype'' = 'Medium-Dashed' AND ''LineWt''= '0' AND ''RefName'' = 'ATD'</v>
      </c>
      <c r="O40" s="2"/>
      <c r="P40" s="2"/>
      <c r="Q40" s="2"/>
      <c r="R40" s="2"/>
    </row>
    <row r="41" spans="1:19" ht="12.75" customHeight="1" x14ac:dyDescent="0.2">
      <c r="A41" s="5" t="s">
        <v>2</v>
      </c>
      <c r="B41" s="13" t="s">
        <v>320</v>
      </c>
      <c r="C41" s="3" t="s">
        <v>543</v>
      </c>
      <c r="D41" s="5" t="s">
        <v>3</v>
      </c>
      <c r="E41" s="4" t="s">
        <v>282</v>
      </c>
      <c r="F41" s="6">
        <v>11</v>
      </c>
      <c r="G41" s="6">
        <v>3</v>
      </c>
      <c r="H41" s="9" t="str">
        <f t="shared" si="0"/>
        <v>Solid</v>
      </c>
      <c r="I41" s="6">
        <v>0</v>
      </c>
      <c r="J41" s="6">
        <v>2</v>
      </c>
      <c r="K41" s="5" t="s">
        <v>39</v>
      </c>
      <c r="L41" s="5" t="s">
        <v>29</v>
      </c>
      <c r="M41" s="27" t="str">
        <f t="shared" si="1"/>
        <v>road_bridge_area_BR</v>
      </c>
      <c r="N41" s="27" t="str">
        <f t="shared" si="2"/>
        <v>''Level_Name'' = 'VA_ROAD_BRID' AND ''Level'' = '11' AND ''Color'' = '3' AND ''Linetype'' = 'Solid' AND ''LineWt''= '2' AND ''RefName'' = 'BR'</v>
      </c>
      <c r="O41" s="5"/>
      <c r="P41" s="5"/>
      <c r="Q41" s="5"/>
      <c r="R41" s="5"/>
    </row>
    <row r="42" spans="1:19" ht="12.75" customHeight="1" x14ac:dyDescent="0.2">
      <c r="A42" s="4" t="s">
        <v>648</v>
      </c>
      <c r="B42" s="13" t="s">
        <v>320</v>
      </c>
      <c r="C42" s="4" t="s">
        <v>350</v>
      </c>
      <c r="D42" s="4" t="s">
        <v>264</v>
      </c>
      <c r="E42" s="4" t="s">
        <v>402</v>
      </c>
      <c r="F42" s="4">
        <v>31</v>
      </c>
      <c r="G42" s="4">
        <v>3</v>
      </c>
      <c r="H42" s="9" t="str">
        <f t="shared" si="0"/>
        <v>Solid</v>
      </c>
      <c r="I42" s="4">
        <v>0</v>
      </c>
      <c r="J42" s="4">
        <v>0</v>
      </c>
      <c r="K42" s="4" t="s">
        <v>262</v>
      </c>
      <c r="L42" s="4" t="s">
        <v>263</v>
      </c>
      <c r="M42" s="27" t="str">
        <f t="shared" si="1"/>
        <v>gravity_drain_area_DI</v>
      </c>
      <c r="N42" s="27" t="str">
        <f t="shared" si="2"/>
        <v>''Level_Name'' = 'VA_UTIL_STRM' AND ''Level'' = '31' AND ''Color'' = '3' AND ''Linetype'' = 'Solid' AND ''LineWt''= '0' AND ''RefName'' = 'DI'</v>
      </c>
    </row>
    <row r="43" spans="1:19" ht="12.75" customHeight="1" x14ac:dyDescent="0.2">
      <c r="A43" s="5" t="s">
        <v>69</v>
      </c>
      <c r="B43" s="13" t="s">
        <v>320</v>
      </c>
      <c r="C43" s="3" t="s">
        <v>543</v>
      </c>
      <c r="D43" s="4" t="s">
        <v>96</v>
      </c>
      <c r="E43" s="4" t="s">
        <v>282</v>
      </c>
      <c r="F43" s="12">
        <v>11</v>
      </c>
      <c r="G43" s="12">
        <v>3</v>
      </c>
      <c r="H43" s="9" t="str">
        <f t="shared" si="0"/>
        <v>Solid</v>
      </c>
      <c r="I43" s="12">
        <v>0</v>
      </c>
      <c r="J43" s="6">
        <v>2</v>
      </c>
      <c r="K43" s="4" t="s">
        <v>40</v>
      </c>
      <c r="L43" s="4" t="s">
        <v>75</v>
      </c>
      <c r="M43" s="27" t="str">
        <f t="shared" si="1"/>
        <v>footbridge_area_PBR</v>
      </c>
      <c r="N43" s="27" t="str">
        <f t="shared" si="2"/>
        <v>''Level_Name'' = 'VA_ROAD_BRID' AND ''Level'' = '11' AND ''Color'' = '3' AND ''Linetype'' = 'Solid' AND ''LineWt''= '2' AND ''RefName'' = 'PBR'</v>
      </c>
    </row>
    <row r="44" spans="1:19" ht="12.75" customHeight="1" x14ac:dyDescent="0.2">
      <c r="A44" s="5" t="s">
        <v>18</v>
      </c>
      <c r="B44" s="13" t="s">
        <v>320</v>
      </c>
      <c r="C44" s="13" t="s">
        <v>350</v>
      </c>
      <c r="D44" s="5" t="s">
        <v>19</v>
      </c>
      <c r="E44" s="4" t="s">
        <v>273</v>
      </c>
      <c r="F44" s="6">
        <v>1</v>
      </c>
      <c r="G44" s="6">
        <v>3</v>
      </c>
      <c r="H44" s="9" t="str">
        <f t="shared" si="0"/>
        <v>LongDashed</v>
      </c>
      <c r="I44" s="6">
        <v>3</v>
      </c>
      <c r="J44" s="6">
        <v>2</v>
      </c>
      <c r="K44" s="5" t="s">
        <v>39</v>
      </c>
      <c r="L44" s="5" t="s">
        <v>94</v>
      </c>
      <c r="M44" s="27" t="str">
        <f t="shared" si="1"/>
        <v>road_area_RA</v>
      </c>
      <c r="N44" s="27" t="str">
        <f t="shared" si="2"/>
        <v>''Level_Name'' = 'VA_ROAD_TW' AND ''Level'' = '1' AND ''Color'' = '3' AND ''Linetype'' = 'LongDashed' AND ''LineWt''= '2' AND ''RefName'' = 'RA'</v>
      </c>
      <c r="O44" s="5" t="s">
        <v>682</v>
      </c>
      <c r="P44" s="5"/>
      <c r="Q44" s="5"/>
      <c r="R44" s="5"/>
    </row>
    <row r="45" spans="1:19" ht="12.75" customHeight="1" x14ac:dyDescent="0.2">
      <c r="A45" s="5" t="s">
        <v>70</v>
      </c>
      <c r="B45" s="13" t="s">
        <v>320</v>
      </c>
      <c r="C45" s="13" t="s">
        <v>350</v>
      </c>
      <c r="D45" s="5" t="s">
        <v>83</v>
      </c>
      <c r="E45" s="4" t="s">
        <v>273</v>
      </c>
      <c r="F45" s="6">
        <v>1</v>
      </c>
      <c r="G45" s="6">
        <v>3</v>
      </c>
      <c r="H45" s="9" t="str">
        <f t="shared" si="0"/>
        <v>LongDashed</v>
      </c>
      <c r="I45" s="6">
        <v>3</v>
      </c>
      <c r="J45" s="6">
        <v>2</v>
      </c>
      <c r="K45" s="5" t="s">
        <v>39</v>
      </c>
      <c r="L45" s="5" t="s">
        <v>94</v>
      </c>
      <c r="M45" s="27" t="str">
        <f t="shared" si="1"/>
        <v>road_area_RC</v>
      </c>
      <c r="N45" s="27" t="str">
        <f t="shared" si="2"/>
        <v>''Level_Name'' = 'VA_ROAD_TW' AND ''Level'' = '1' AND ''Color'' = '3' AND ''Linetype'' = 'LongDashed' AND ''LineWt''= '2' AND ''RefName'' = 'RC'</v>
      </c>
      <c r="O45" s="5"/>
      <c r="P45" s="5"/>
      <c r="Q45" s="5"/>
      <c r="R45" s="5"/>
    </row>
    <row r="46" spans="1:19" ht="12.75" customHeight="1" x14ac:dyDescent="0.2">
      <c r="A46" s="5" t="s">
        <v>20</v>
      </c>
      <c r="B46" s="13" t="s">
        <v>320</v>
      </c>
      <c r="C46" s="13" t="s">
        <v>350</v>
      </c>
      <c r="D46" s="5" t="s">
        <v>21</v>
      </c>
      <c r="E46" s="4" t="s">
        <v>275</v>
      </c>
      <c r="F46" s="6">
        <v>3</v>
      </c>
      <c r="G46" s="6">
        <v>3</v>
      </c>
      <c r="H46" s="9" t="str">
        <f t="shared" si="0"/>
        <v>Medium-Dashed</v>
      </c>
      <c r="I46" s="6">
        <v>2</v>
      </c>
      <c r="J46" s="6">
        <v>0</v>
      </c>
      <c r="K46" s="5" t="s">
        <v>39</v>
      </c>
      <c r="L46" s="5" t="s">
        <v>94</v>
      </c>
      <c r="M46" s="27" t="str">
        <f t="shared" si="1"/>
        <v>road_area_RDT</v>
      </c>
      <c r="N46" s="27" t="str">
        <f t="shared" si="2"/>
        <v>''Level_Name'' = 'VA_ROAD_UNPA' AND ''Level'' = '3' AND ''Color'' = '3' AND ''Linetype'' = 'Medium-Dashed' AND ''LineWt''= '0' AND ''RefName'' = 'RDT'</v>
      </c>
      <c r="O46" s="5"/>
      <c r="P46" s="5"/>
      <c r="Q46" s="5"/>
      <c r="R46" s="5"/>
    </row>
    <row r="47" spans="1:19" ht="12.75" customHeight="1" x14ac:dyDescent="0.2">
      <c r="A47" s="5" t="s">
        <v>194</v>
      </c>
      <c r="B47" s="13" t="s">
        <v>320</v>
      </c>
      <c r="C47" s="13" t="s">
        <v>350</v>
      </c>
      <c r="D47" s="5" t="s">
        <v>198</v>
      </c>
      <c r="E47" s="4" t="s">
        <v>276</v>
      </c>
      <c r="F47" s="6">
        <v>4</v>
      </c>
      <c r="G47" s="6">
        <v>3</v>
      </c>
      <c r="H47" s="9" t="str">
        <f t="shared" si="0"/>
        <v>LongDashed</v>
      </c>
      <c r="I47" s="6">
        <v>3</v>
      </c>
      <c r="J47" s="6">
        <v>0</v>
      </c>
      <c r="K47" s="5" t="s">
        <v>39</v>
      </c>
      <c r="L47" s="5" t="s">
        <v>197</v>
      </c>
      <c r="M47" s="27" t="str">
        <f t="shared" si="1"/>
        <v>road_shoulder_area_SHA</v>
      </c>
      <c r="N47" s="27" t="str">
        <f t="shared" si="2"/>
        <v>''Level_Name'' = 'VA_ROAD_EASP' AND ''Level'' = '4' AND ''Color'' = '3' AND ''Linetype'' = 'LongDashed' AND ''LineWt''= '0' AND ''RefName'' = 'SHA'</v>
      </c>
      <c r="O47" s="5"/>
      <c r="P47" s="5"/>
      <c r="Q47" s="5"/>
      <c r="R47" s="5"/>
    </row>
    <row r="48" spans="1:19" ht="12.75" customHeight="1" x14ac:dyDescent="0.2">
      <c r="A48" s="5" t="s">
        <v>195</v>
      </c>
      <c r="B48" s="13" t="s">
        <v>320</v>
      </c>
      <c r="C48" s="13" t="s">
        <v>350</v>
      </c>
      <c r="D48" s="5" t="s">
        <v>199</v>
      </c>
      <c r="E48" s="4" t="s">
        <v>276</v>
      </c>
      <c r="F48" s="6">
        <v>4</v>
      </c>
      <c r="G48" s="6">
        <v>3</v>
      </c>
      <c r="H48" s="9" t="str">
        <f t="shared" si="0"/>
        <v>LongDashed</v>
      </c>
      <c r="I48" s="6">
        <v>3</v>
      </c>
      <c r="J48" s="6">
        <v>0</v>
      </c>
      <c r="K48" s="5" t="s">
        <v>39</v>
      </c>
      <c r="L48" s="5" t="s">
        <v>197</v>
      </c>
      <c r="M48" s="27" t="str">
        <f t="shared" si="1"/>
        <v>road_shoulder_area_SHC</v>
      </c>
      <c r="N48" s="27" t="str">
        <f t="shared" si="2"/>
        <v>''Level_Name'' = 'VA_ROAD_EASP' AND ''Level'' = '4' AND ''Color'' = '3' AND ''Linetype'' = 'LongDashed' AND ''LineWt''= '0' AND ''RefName'' = 'SHC'</v>
      </c>
      <c r="O48" s="5"/>
      <c r="P48" s="5"/>
      <c r="Q48" s="5"/>
      <c r="R48" s="5"/>
    </row>
    <row r="49" spans="1:19" ht="12.75" customHeight="1" x14ac:dyDescent="0.2">
      <c r="A49" s="5" t="s">
        <v>196</v>
      </c>
      <c r="B49" s="13" t="s">
        <v>320</v>
      </c>
      <c r="C49" s="13" t="s">
        <v>350</v>
      </c>
      <c r="D49" s="5" t="s">
        <v>200</v>
      </c>
      <c r="E49" s="4" t="s">
        <v>275</v>
      </c>
      <c r="F49" s="6">
        <v>3</v>
      </c>
      <c r="G49" s="6">
        <v>3</v>
      </c>
      <c r="H49" s="9" t="str">
        <f t="shared" si="0"/>
        <v>Medium-Dashed</v>
      </c>
      <c r="I49" s="6">
        <v>2</v>
      </c>
      <c r="J49" s="6">
        <v>0</v>
      </c>
      <c r="K49" s="5" t="s">
        <v>39</v>
      </c>
      <c r="L49" s="5" t="s">
        <v>197</v>
      </c>
      <c r="M49" s="27" t="str">
        <f t="shared" si="1"/>
        <v>road_shoulder_area_SHDT</v>
      </c>
      <c r="N49" s="27" t="str">
        <f t="shared" si="2"/>
        <v>''Level_Name'' = 'VA_ROAD_UNPA' AND ''Level'' = '3' AND ''Color'' = '3' AND ''Linetype'' = 'Medium-Dashed' AND ''LineWt''= '0' AND ''RefName'' = 'SHDT'</v>
      </c>
      <c r="O49" s="5"/>
      <c r="P49" s="5"/>
      <c r="Q49" s="5"/>
      <c r="R49" s="5"/>
    </row>
    <row r="50" spans="1:19" ht="12.75" customHeight="1" x14ac:dyDescent="0.2">
      <c r="A50" s="4" t="s">
        <v>704</v>
      </c>
      <c r="B50" s="14" t="s">
        <v>320</v>
      </c>
      <c r="C50" s="13" t="s">
        <v>350</v>
      </c>
      <c r="D50" s="4" t="s">
        <v>317</v>
      </c>
      <c r="E50" s="4" t="s">
        <v>402</v>
      </c>
      <c r="F50" s="12">
        <v>31</v>
      </c>
      <c r="G50" s="12">
        <v>3</v>
      </c>
      <c r="H50" s="9" t="str">
        <f t="shared" si="0"/>
        <v>Solid</v>
      </c>
      <c r="I50" s="12">
        <v>0</v>
      </c>
      <c r="J50" s="12">
        <v>0</v>
      </c>
      <c r="K50" s="4" t="s">
        <v>314</v>
      </c>
      <c r="L50" s="4" t="s">
        <v>319</v>
      </c>
      <c r="M50" s="27" t="str">
        <f t="shared" si="1"/>
        <v>stmswr_drainage_basin_area_STO BASIN</v>
      </c>
      <c r="N50" s="27" t="str">
        <f t="shared" si="2"/>
        <v>''Level_Name'' = 'VA_UTIL_STRM' AND ''Level'' = '31' AND ''Color'' = '3' AND ''Linetype'' = 'Solid' AND ''LineWt''= '0' AND ''RefName'' = 'STO BASIN'</v>
      </c>
    </row>
    <row r="51" spans="1:19" ht="12.75" customHeight="1" x14ac:dyDescent="0.2">
      <c r="A51" s="2" t="s">
        <v>165</v>
      </c>
      <c r="B51" s="3" t="s">
        <v>320</v>
      </c>
      <c r="C51" s="13" t="s">
        <v>350</v>
      </c>
      <c r="D51" s="2" t="s">
        <v>25</v>
      </c>
      <c r="E51" s="4" t="s">
        <v>286</v>
      </c>
      <c r="F51" s="3">
        <v>15</v>
      </c>
      <c r="G51" s="3">
        <v>3</v>
      </c>
      <c r="H51" s="9" t="str">
        <f t="shared" si="0"/>
        <v>Solid</v>
      </c>
      <c r="I51" s="3">
        <v>0</v>
      </c>
      <c r="J51" s="6">
        <v>0</v>
      </c>
      <c r="K51" s="2" t="s">
        <v>42</v>
      </c>
      <c r="L51" s="2" t="s">
        <v>268</v>
      </c>
      <c r="M51" s="27" t="str">
        <f t="shared" si="1"/>
        <v>unknown_tank_area_TK</v>
      </c>
      <c r="N51" s="27" t="str">
        <f t="shared" si="2"/>
        <v>''Level_Name'' = 'VA_SITE_TANK' AND ''Level'' = '15' AND ''Color'' = '3' AND ''Linetype'' = 'Solid' AND ''LineWt''= '0' AND ''RefName'' = 'TK'</v>
      </c>
      <c r="O51" s="2"/>
      <c r="P51" s="2"/>
      <c r="Q51" s="2"/>
      <c r="R51" s="2"/>
    </row>
    <row r="52" spans="1:19" ht="12.75" customHeight="1" x14ac:dyDescent="0.2">
      <c r="B52" s="14" t="s">
        <v>240</v>
      </c>
      <c r="C52" s="13" t="s">
        <v>350</v>
      </c>
      <c r="D52" s="4" t="s">
        <v>120</v>
      </c>
      <c r="E52" s="4" t="s">
        <v>274</v>
      </c>
      <c r="F52" s="12">
        <v>2</v>
      </c>
      <c r="G52" s="12">
        <v>3</v>
      </c>
      <c r="H52" s="9" t="str">
        <f t="shared" si="0"/>
        <v>Medium-Dashed</v>
      </c>
      <c r="I52" s="12">
        <v>2</v>
      </c>
      <c r="J52" s="6">
        <v>2</v>
      </c>
      <c r="K52" s="4" t="s">
        <v>39</v>
      </c>
      <c r="L52" s="8" t="s">
        <v>52</v>
      </c>
      <c r="M52" s="27" t="str">
        <f t="shared" si="1"/>
        <v>curb_line</v>
      </c>
      <c r="N52" s="27" t="str">
        <f t="shared" si="2"/>
        <v>''Level_Name'' = 'VA_ROAD_CURB' AND ''Level'' = '2' AND ''Color'' = '3' AND ''Linetype'' = 'Medium-Dashed' AND ''LineWt''= '2'</v>
      </c>
      <c r="O52" s="48" t="s">
        <v>682</v>
      </c>
      <c r="P52" s="49" t="s">
        <v>684</v>
      </c>
      <c r="Q52" s="49"/>
      <c r="R52" s="49"/>
      <c r="S52" s="4" t="s">
        <v>298</v>
      </c>
    </row>
    <row r="53" spans="1:19" ht="12.75" customHeight="1" x14ac:dyDescent="0.2">
      <c r="B53" s="14" t="s">
        <v>240</v>
      </c>
      <c r="C53" s="13" t="s">
        <v>350</v>
      </c>
      <c r="D53" s="4" t="s">
        <v>120</v>
      </c>
      <c r="E53" s="4" t="s">
        <v>274</v>
      </c>
      <c r="F53" s="12">
        <v>2</v>
      </c>
      <c r="G53" s="12">
        <v>3</v>
      </c>
      <c r="H53" s="9" t="str">
        <f t="shared" si="0"/>
        <v>Solid</v>
      </c>
      <c r="I53" s="12">
        <v>0</v>
      </c>
      <c r="J53" s="6">
        <v>2</v>
      </c>
      <c r="K53" s="4" t="s">
        <v>39</v>
      </c>
      <c r="L53" s="4" t="s">
        <v>52</v>
      </c>
      <c r="M53" s="27" t="str">
        <f t="shared" si="1"/>
        <v>curb_line</v>
      </c>
      <c r="N53" s="27" t="str">
        <f t="shared" si="2"/>
        <v>''Level_Name'' = 'VA_ROAD_CURB' AND ''Level'' = '2' AND ''Color'' = '3' AND ''Linetype'' = 'Solid' AND ''LineWt''= '2'</v>
      </c>
      <c r="O53" s="48" t="s">
        <v>682</v>
      </c>
      <c r="P53" s="49" t="s">
        <v>684</v>
      </c>
      <c r="Q53" s="49"/>
      <c r="R53" s="49"/>
    </row>
    <row r="54" spans="1:19" ht="12.75" customHeight="1" x14ac:dyDescent="0.2">
      <c r="B54" s="14" t="s">
        <v>240</v>
      </c>
      <c r="C54" s="13" t="s">
        <v>350</v>
      </c>
      <c r="D54" s="4" t="s">
        <v>386</v>
      </c>
      <c r="E54" s="4" t="s">
        <v>277</v>
      </c>
      <c r="F54" s="12">
        <v>5</v>
      </c>
      <c r="G54" s="12">
        <v>3</v>
      </c>
      <c r="H54" s="9" t="str">
        <f t="shared" si="0"/>
        <v>Medium-Dashed</v>
      </c>
      <c r="I54" s="12">
        <v>2</v>
      </c>
      <c r="J54" s="6">
        <v>0</v>
      </c>
      <c r="K54" s="4" t="s">
        <v>416</v>
      </c>
      <c r="L54" s="4" t="s">
        <v>387</v>
      </c>
      <c r="M54" s="27" t="str">
        <f t="shared" si="1"/>
        <v>recreation_trail_centerline</v>
      </c>
      <c r="N54" s="27" t="str">
        <f t="shared" si="2"/>
        <v>''Level_Name'' = 'VA_SITE_TRLS' AND ''Level'' = '5' AND ''Color'' = '3' AND ''Linetype'' = 'Medium-Dashed' AND ''LineWt''= '0'</v>
      </c>
    </row>
    <row r="55" spans="1:19" ht="12.75" customHeight="1" x14ac:dyDescent="0.2">
      <c r="B55" s="14" t="s">
        <v>240</v>
      </c>
      <c r="C55" s="13" t="s">
        <v>350</v>
      </c>
      <c r="D55" s="4" t="s">
        <v>118</v>
      </c>
      <c r="E55" s="4" t="s">
        <v>277</v>
      </c>
      <c r="F55" s="12">
        <v>5</v>
      </c>
      <c r="G55" s="12">
        <v>3</v>
      </c>
      <c r="H55" s="9" t="b">
        <f t="shared" si="0"/>
        <v>0</v>
      </c>
      <c r="I55" s="12">
        <v>5</v>
      </c>
      <c r="J55" s="6">
        <v>0</v>
      </c>
      <c r="K55" s="4" t="s">
        <v>40</v>
      </c>
      <c r="L55" s="4" t="s">
        <v>86</v>
      </c>
      <c r="M55" s="27" t="str">
        <f t="shared" si="1"/>
        <v>pedestrian_trail_centerline</v>
      </c>
      <c r="N55" s="27" t="str">
        <f t="shared" si="2"/>
        <v>''Level_Name'' = 'VA_SITE_TRLS' AND ''Level'' = '5' AND ''Color'' = '3' AND ''Linetype'' = 'FALSE' AND ''LineWt''= '0'</v>
      </c>
    </row>
    <row r="56" spans="1:19" ht="12.75" customHeight="1" x14ac:dyDescent="0.2">
      <c r="B56" s="14" t="s">
        <v>240</v>
      </c>
      <c r="C56" s="13" t="s">
        <v>350</v>
      </c>
      <c r="D56" s="4" t="s">
        <v>389</v>
      </c>
      <c r="E56" s="4" t="s">
        <v>282</v>
      </c>
      <c r="F56" s="12">
        <v>11</v>
      </c>
      <c r="G56" s="12">
        <v>3</v>
      </c>
      <c r="H56" s="9" t="str">
        <f t="shared" si="0"/>
        <v>Dotted</v>
      </c>
      <c r="I56" s="12">
        <v>1</v>
      </c>
      <c r="J56" s="6">
        <v>0</v>
      </c>
      <c r="K56" s="4" t="s">
        <v>39</v>
      </c>
      <c r="L56" s="4" t="s">
        <v>388</v>
      </c>
      <c r="M56" s="27" t="str">
        <f t="shared" si="1"/>
        <v>road_bridge_centerline</v>
      </c>
      <c r="N56" s="27" t="str">
        <f t="shared" si="2"/>
        <v>''Level_Name'' = 'VA_ROAD_BRID' AND ''Level'' = '11' AND ''Color'' = '3' AND ''Linetype'' = 'Dotted' AND ''LineWt''= '0'</v>
      </c>
    </row>
    <row r="57" spans="1:19" ht="12.75" customHeight="1" x14ac:dyDescent="0.2">
      <c r="A57" s="5" t="s">
        <v>456</v>
      </c>
      <c r="B57" s="13" t="s">
        <v>320</v>
      </c>
      <c r="C57" s="13" t="s">
        <v>350</v>
      </c>
      <c r="D57" s="5" t="s">
        <v>457</v>
      </c>
      <c r="E57" s="4" t="s">
        <v>285</v>
      </c>
      <c r="F57" s="6">
        <v>14</v>
      </c>
      <c r="G57" s="6">
        <v>4</v>
      </c>
      <c r="H57" s="9" t="str">
        <f t="shared" si="0"/>
        <v>Solid</v>
      </c>
      <c r="I57" s="6">
        <v>0</v>
      </c>
      <c r="J57" s="6">
        <v>0</v>
      </c>
      <c r="K57" s="5" t="s">
        <v>38</v>
      </c>
      <c r="L57" s="5" t="s">
        <v>93</v>
      </c>
      <c r="M57" s="27" t="str">
        <f t="shared" si="1"/>
        <v>airfield_surface_area_AAC</v>
      </c>
      <c r="N57" s="27" t="str">
        <f t="shared" si="2"/>
        <v>''Level_Name'' = 'VA_SITE_CONC' AND ''Level'' = '14' AND ''Color'' = '4' AND ''Linetype'' = 'Solid' AND ''LineWt''= '0' AND ''RefName'' = 'AAC'</v>
      </c>
      <c r="O57" s="5"/>
      <c r="P57" s="5"/>
      <c r="Q57" s="5"/>
      <c r="R57" s="5"/>
    </row>
    <row r="58" spans="1:19" ht="12.75" customHeight="1" x14ac:dyDescent="0.2">
      <c r="A58" s="5" t="s">
        <v>610</v>
      </c>
      <c r="B58" s="13" t="s">
        <v>320</v>
      </c>
      <c r="C58" s="13" t="s">
        <v>350</v>
      </c>
      <c r="D58" s="5" t="s">
        <v>611</v>
      </c>
      <c r="E58" s="4" t="s">
        <v>276</v>
      </c>
      <c r="F58" s="6">
        <v>14</v>
      </c>
      <c r="G58" s="6">
        <v>4</v>
      </c>
      <c r="H58" s="9" t="str">
        <f t="shared" si="0"/>
        <v>Solid</v>
      </c>
      <c r="I58" s="6">
        <v>0</v>
      </c>
      <c r="J58" s="6">
        <v>0</v>
      </c>
      <c r="K58" s="5" t="s">
        <v>38</v>
      </c>
      <c r="L58" s="5" t="s">
        <v>93</v>
      </c>
      <c r="M58" s="27" t="str">
        <f t="shared" si="1"/>
        <v>airfield_surface_area_ACC</v>
      </c>
      <c r="N58" s="27" t="str">
        <f t="shared" si="2"/>
        <v>''Level_Name'' = 'VA_ROAD_EASP' AND ''Level'' = '14' AND ''Color'' = '4' AND ''Linetype'' = 'Solid' AND ''LineWt''= '0' AND ''RefName'' = 'ACC'</v>
      </c>
      <c r="O58" s="5"/>
      <c r="P58" s="5"/>
      <c r="Q58" s="5"/>
      <c r="R58" s="5"/>
      <c r="S58" s="4" t="s">
        <v>612</v>
      </c>
    </row>
    <row r="59" spans="1:19" s="8" customFormat="1" ht="12.75" customHeight="1" x14ac:dyDescent="0.2">
      <c r="A59" s="5" t="s">
        <v>334</v>
      </c>
      <c r="B59" s="13" t="s">
        <v>320</v>
      </c>
      <c r="C59" s="13" t="s">
        <v>350</v>
      </c>
      <c r="D59" s="5" t="s">
        <v>335</v>
      </c>
      <c r="E59" s="4" t="s">
        <v>285</v>
      </c>
      <c r="F59" s="6">
        <v>14</v>
      </c>
      <c r="G59" s="6">
        <v>4</v>
      </c>
      <c r="H59" s="9" t="str">
        <f t="shared" si="0"/>
        <v>Solid</v>
      </c>
      <c r="I59" s="6">
        <v>0</v>
      </c>
      <c r="J59" s="6">
        <v>0</v>
      </c>
      <c r="K59" s="5" t="s">
        <v>38</v>
      </c>
      <c r="L59" s="5" t="s">
        <v>93</v>
      </c>
      <c r="M59" s="27" t="str">
        <f t="shared" si="1"/>
        <v>airfield_surface_area_AEC</v>
      </c>
      <c r="N59" s="27" t="str">
        <f t="shared" si="2"/>
        <v>''Level_Name'' = 'VA_SITE_CONC' AND ''Level'' = '14' AND ''Color'' = '4' AND ''Linetype'' = 'Solid' AND ''LineWt''= '0' AND ''RefName'' = 'AEC'</v>
      </c>
      <c r="O59" s="5"/>
      <c r="P59" s="5"/>
      <c r="Q59" s="5"/>
      <c r="R59" s="5"/>
      <c r="S59" s="4"/>
    </row>
    <row r="60" spans="1:19" s="8" customFormat="1" ht="12.75" customHeight="1" x14ac:dyDescent="0.2">
      <c r="A60" s="5" t="s">
        <v>324</v>
      </c>
      <c r="B60" s="13" t="s">
        <v>320</v>
      </c>
      <c r="C60" s="13" t="s">
        <v>350</v>
      </c>
      <c r="D60" s="5" t="s">
        <v>329</v>
      </c>
      <c r="E60" s="4" t="s">
        <v>285</v>
      </c>
      <c r="F60" s="6">
        <v>14</v>
      </c>
      <c r="G60" s="6">
        <v>4</v>
      </c>
      <c r="H60" s="9" t="str">
        <f t="shared" si="0"/>
        <v>Solid</v>
      </c>
      <c r="I60" s="6">
        <v>0</v>
      </c>
      <c r="J60" s="6">
        <v>0</v>
      </c>
      <c r="K60" s="5" t="s">
        <v>38</v>
      </c>
      <c r="L60" s="5" t="s">
        <v>93</v>
      </c>
      <c r="M60" s="27" t="str">
        <f t="shared" si="1"/>
        <v>airfield_surface_area_AHC</v>
      </c>
      <c r="N60" s="27" t="str">
        <f t="shared" si="2"/>
        <v>''Level_Name'' = 'VA_SITE_CONC' AND ''Level'' = '14' AND ''Color'' = '4' AND ''Linetype'' = 'Solid' AND ''LineWt''= '0' AND ''RefName'' = 'AHC'</v>
      </c>
      <c r="O60" s="5"/>
      <c r="P60" s="5"/>
      <c r="Q60" s="5"/>
      <c r="R60" s="5"/>
      <c r="S60" s="4"/>
    </row>
    <row r="61" spans="1:19" ht="12.75" customHeight="1" x14ac:dyDescent="0.2">
      <c r="A61" s="5" t="s">
        <v>325</v>
      </c>
      <c r="B61" s="13" t="s">
        <v>320</v>
      </c>
      <c r="C61" s="13" t="s">
        <v>350</v>
      </c>
      <c r="D61" s="5" t="s">
        <v>328</v>
      </c>
      <c r="E61" s="4" t="s">
        <v>285</v>
      </c>
      <c r="F61" s="6">
        <v>14</v>
      </c>
      <c r="G61" s="6">
        <v>4</v>
      </c>
      <c r="H61" s="9" t="str">
        <f t="shared" si="0"/>
        <v>Solid</v>
      </c>
      <c r="I61" s="6">
        <v>0</v>
      </c>
      <c r="J61" s="6">
        <v>0</v>
      </c>
      <c r="K61" s="5" t="s">
        <v>38</v>
      </c>
      <c r="L61" s="5" t="s">
        <v>93</v>
      </c>
      <c r="M61" s="27" t="str">
        <f t="shared" si="1"/>
        <v>airfield_surface_area_APC</v>
      </c>
      <c r="N61" s="27" t="str">
        <f t="shared" si="2"/>
        <v>''Level_Name'' = 'VA_SITE_CONC' AND ''Level'' = '14' AND ''Color'' = '4' AND ''Linetype'' = 'Solid' AND ''LineWt''= '0' AND ''RefName'' = 'APC'</v>
      </c>
      <c r="O61" s="5"/>
      <c r="P61" s="5"/>
      <c r="Q61" s="5"/>
      <c r="R61" s="5"/>
      <c r="S61" s="40" t="s">
        <v>455</v>
      </c>
    </row>
    <row r="62" spans="1:19" ht="12.75" customHeight="1" x14ac:dyDescent="0.2">
      <c r="A62" s="5" t="s">
        <v>331</v>
      </c>
      <c r="B62" s="13" t="s">
        <v>320</v>
      </c>
      <c r="C62" s="13" t="s">
        <v>350</v>
      </c>
      <c r="D62" s="5" t="s">
        <v>330</v>
      </c>
      <c r="E62" s="4" t="s">
        <v>285</v>
      </c>
      <c r="F62" s="6">
        <v>14</v>
      </c>
      <c r="G62" s="6">
        <v>4</v>
      </c>
      <c r="H62" s="9" t="str">
        <f t="shared" si="0"/>
        <v>Solid</v>
      </c>
      <c r="I62" s="6">
        <v>0</v>
      </c>
      <c r="J62" s="6">
        <v>0</v>
      </c>
      <c r="K62" s="5" t="s">
        <v>38</v>
      </c>
      <c r="L62" s="5" t="s">
        <v>93</v>
      </c>
      <c r="M62" s="27" t="str">
        <f t="shared" si="1"/>
        <v>airfield_surface_area_ARC</v>
      </c>
      <c r="N62" s="27" t="str">
        <f t="shared" si="2"/>
        <v>''Level_Name'' = 'VA_SITE_CONC' AND ''Level'' = '14' AND ''Color'' = '4' AND ''Linetype'' = 'Solid' AND ''LineWt''= '0' AND ''RefName'' = 'ARC'</v>
      </c>
      <c r="O62" s="5"/>
      <c r="P62" s="5"/>
      <c r="Q62" s="5"/>
      <c r="R62" s="5"/>
    </row>
    <row r="63" spans="1:19" ht="12.75" customHeight="1" x14ac:dyDescent="0.2">
      <c r="A63" s="5" t="s">
        <v>333</v>
      </c>
      <c r="B63" s="13" t="s">
        <v>320</v>
      </c>
      <c r="C63" s="13" t="s">
        <v>350</v>
      </c>
      <c r="D63" s="5" t="s">
        <v>332</v>
      </c>
      <c r="E63" s="4" t="s">
        <v>285</v>
      </c>
      <c r="F63" s="6">
        <v>14</v>
      </c>
      <c r="G63" s="6">
        <v>4</v>
      </c>
      <c r="H63" s="9" t="str">
        <f t="shared" si="0"/>
        <v>Solid</v>
      </c>
      <c r="I63" s="6">
        <v>0</v>
      </c>
      <c r="J63" s="6">
        <v>0</v>
      </c>
      <c r="K63" s="5" t="s">
        <v>38</v>
      </c>
      <c r="L63" s="5" t="s">
        <v>93</v>
      </c>
      <c r="M63" s="27" t="str">
        <f t="shared" si="1"/>
        <v>airfield_surface_area_ASC</v>
      </c>
      <c r="N63" s="27" t="str">
        <f t="shared" si="2"/>
        <v>''Level_Name'' = 'VA_SITE_CONC' AND ''Level'' = '14' AND ''Color'' = '4' AND ''Linetype'' = 'Solid' AND ''LineWt''= '0' AND ''RefName'' = 'ASC'</v>
      </c>
      <c r="O63" s="5"/>
      <c r="P63" s="5"/>
      <c r="Q63" s="5"/>
      <c r="R63" s="5"/>
    </row>
    <row r="64" spans="1:19" ht="12.75" customHeight="1" x14ac:dyDescent="0.2">
      <c r="A64" s="5" t="s">
        <v>326</v>
      </c>
      <c r="B64" s="13" t="s">
        <v>320</v>
      </c>
      <c r="C64" s="13" t="s">
        <v>350</v>
      </c>
      <c r="D64" s="5" t="s">
        <v>327</v>
      </c>
      <c r="E64" s="4" t="s">
        <v>285</v>
      </c>
      <c r="F64" s="6">
        <v>14</v>
      </c>
      <c r="G64" s="6">
        <v>4</v>
      </c>
      <c r="H64" s="9" t="str">
        <f t="shared" si="0"/>
        <v>Solid</v>
      </c>
      <c r="I64" s="6">
        <v>0</v>
      </c>
      <c r="J64" s="6">
        <v>0</v>
      </c>
      <c r="K64" s="5" t="s">
        <v>38</v>
      </c>
      <c r="L64" s="5" t="s">
        <v>93</v>
      </c>
      <c r="M64" s="27" t="str">
        <f t="shared" si="1"/>
        <v>airfield_surface_area_ATC</v>
      </c>
      <c r="N64" s="27" t="str">
        <f t="shared" si="2"/>
        <v>''Level_Name'' = 'VA_SITE_CONC' AND ''Level'' = '14' AND ''Color'' = '4' AND ''Linetype'' = 'Solid' AND ''LineWt''= '0' AND ''RefName'' = 'ATC'</v>
      </c>
      <c r="O64" s="5"/>
      <c r="P64" s="5"/>
      <c r="Q64" s="5"/>
      <c r="R64" s="5"/>
    </row>
    <row r="65" spans="1:19" ht="12.75" customHeight="1" x14ac:dyDescent="0.2">
      <c r="A65" s="5" t="s">
        <v>0</v>
      </c>
      <c r="B65" s="13" t="s">
        <v>320</v>
      </c>
      <c r="C65" s="13" t="s">
        <v>350</v>
      </c>
      <c r="D65" s="5" t="s">
        <v>33</v>
      </c>
      <c r="E65" s="4" t="s">
        <v>284</v>
      </c>
      <c r="F65" s="6">
        <v>13</v>
      </c>
      <c r="G65" s="6">
        <v>4</v>
      </c>
      <c r="H65" s="9" t="str">
        <f t="shared" si="0"/>
        <v>Solid</v>
      </c>
      <c r="I65" s="6">
        <v>0</v>
      </c>
      <c r="J65" s="6">
        <v>2</v>
      </c>
      <c r="K65" s="4" t="s">
        <v>323</v>
      </c>
      <c r="L65" s="5" t="s">
        <v>110</v>
      </c>
      <c r="M65" s="27" t="str">
        <f t="shared" si="1"/>
        <v>structure_existing_area_B</v>
      </c>
      <c r="N65" s="27" t="str">
        <f t="shared" si="2"/>
        <v>''Level_Name'' = 'VA_BLDG_BLDG' AND ''Level'' = '13' AND ''Color'' = '4' AND ''Linetype'' = 'Solid' AND ''LineWt''= '2' AND ''RefName'' = 'B'</v>
      </c>
      <c r="O65" s="5"/>
      <c r="P65" s="5"/>
      <c r="Q65" s="5"/>
      <c r="R65" s="5"/>
    </row>
    <row r="66" spans="1:19" ht="12.75" customHeight="1" x14ac:dyDescent="0.2">
      <c r="A66" s="5" t="s">
        <v>212</v>
      </c>
      <c r="B66" s="13" t="s">
        <v>320</v>
      </c>
      <c r="C66" s="13" t="s">
        <v>350</v>
      </c>
      <c r="D66" s="5" t="s">
        <v>213</v>
      </c>
      <c r="E66" s="4" t="s">
        <v>284</v>
      </c>
      <c r="F66" s="6">
        <v>13</v>
      </c>
      <c r="G66" s="6">
        <v>4</v>
      </c>
      <c r="H66" s="9" t="str">
        <f t="shared" ref="H66:H129" si="3">IF(ISBLANK(I66),"No Value",IF(I66=0,"Solid",IF(I66=1,"Dotted",IF(I66=2,"Medium-Dashed",IF(I66=3,"LongDashed",IF(I66=4,"LongDashed Dot Dot",IF(I66=6,"Medium-Dashed Dot Dot",IF(I66=7,"Solid Medium-Dashed" ))))))))</f>
        <v>Solid</v>
      </c>
      <c r="I66" s="6">
        <v>0</v>
      </c>
      <c r="J66" s="6">
        <v>2</v>
      </c>
      <c r="K66" s="4" t="s">
        <v>361</v>
      </c>
      <c r="L66" s="4" t="s">
        <v>362</v>
      </c>
      <c r="M66" s="27" t="str">
        <f t="shared" ref="M66:M129" si="4">IF(ISBLANK(A66),L66, CONCATENATE(L66,"_",A66))</f>
        <v>ammunition_storage_area_BKW</v>
      </c>
      <c r="N66" s="27" t="str">
        <f t="shared" si="2"/>
        <v>''Level_Name'' = 'VA_BLDG_BLDG' AND ''Level'' = '13' AND ''Color'' = '4' AND ''Linetype'' = 'Solid' AND ''LineWt''= '2' AND ''RefName'' = 'BKW'</v>
      </c>
    </row>
    <row r="67" spans="1:19" ht="12.75" customHeight="1" x14ac:dyDescent="0.2">
      <c r="A67" s="5" t="s">
        <v>64</v>
      </c>
      <c r="B67" s="13" t="s">
        <v>320</v>
      </c>
      <c r="C67" s="13" t="s">
        <v>350</v>
      </c>
      <c r="D67" s="5" t="s">
        <v>103</v>
      </c>
      <c r="E67" s="4" t="s">
        <v>284</v>
      </c>
      <c r="F67" s="6">
        <v>13</v>
      </c>
      <c r="G67" s="6">
        <v>4</v>
      </c>
      <c r="H67" s="9" t="str">
        <f t="shared" si="3"/>
        <v>Solid</v>
      </c>
      <c r="I67" s="6">
        <v>0</v>
      </c>
      <c r="J67" s="6">
        <v>2</v>
      </c>
      <c r="K67" s="4" t="s">
        <v>361</v>
      </c>
      <c r="L67" s="4" t="s">
        <v>362</v>
      </c>
      <c r="M67" s="27" t="str">
        <f t="shared" si="4"/>
        <v>ammunition_storage_area_BUNKER</v>
      </c>
      <c r="N67" s="27" t="str">
        <f t="shared" ref="N67:N130" si="5">IF(ISBLANK(A67),(CONCATENATE("''Level_Name'' = '",E67,"' AND ''Level'' = '",F67,"' AND ''Color'' = '",G67,"' AND ''Linetype'' = '",H67,"' AND ''LineWt''= '",J67,"'")),(CONCATENATE("''Level_Name'' = '",E67,"' AND ''Level'' = '",F67,"' AND ''Color'' = '",G67,"' AND ''Linetype'' = '",H67,"' AND ''LineWt''= '",J67,"' AND ''RefName'' = '",A67,"'")))</f>
        <v>''Level_Name'' = 'VA_BLDG_BLDG' AND ''Level'' = '13' AND ''Color'' = '4' AND ''Linetype'' = 'Solid' AND ''LineWt''= '2' AND ''RefName'' = 'BUNKER'</v>
      </c>
    </row>
    <row r="68" spans="1:19" ht="12.75" customHeight="1" x14ac:dyDescent="0.2">
      <c r="A68" s="5" t="s">
        <v>4</v>
      </c>
      <c r="B68" s="13" t="s">
        <v>320</v>
      </c>
      <c r="C68" s="13" t="s">
        <v>350</v>
      </c>
      <c r="D68" s="5" t="s">
        <v>62</v>
      </c>
      <c r="E68" s="4" t="s">
        <v>285</v>
      </c>
      <c r="F68" s="6">
        <v>14</v>
      </c>
      <c r="G68" s="6">
        <v>4</v>
      </c>
      <c r="H68" s="9" t="str">
        <f t="shared" si="3"/>
        <v>Solid</v>
      </c>
      <c r="I68" s="6">
        <v>0</v>
      </c>
      <c r="J68" s="6">
        <v>0</v>
      </c>
      <c r="K68" s="4" t="s">
        <v>323</v>
      </c>
      <c r="L68" s="5" t="s">
        <v>34</v>
      </c>
      <c r="M68" s="27" t="str">
        <f t="shared" si="4"/>
        <v>slab_area_C</v>
      </c>
      <c r="N68" s="27" t="str">
        <f t="shared" si="5"/>
        <v>''Level_Name'' = 'VA_SITE_CONC' AND ''Level'' = '14' AND ''Color'' = '4' AND ''Linetype'' = 'Solid' AND ''LineWt''= '0' AND ''RefName'' = 'C'</v>
      </c>
      <c r="O68" s="5"/>
      <c r="P68" s="5"/>
      <c r="Q68" s="5"/>
      <c r="R68" s="5"/>
    </row>
    <row r="69" spans="1:19" ht="12.75" customHeight="1" x14ac:dyDescent="0.2">
      <c r="A69" s="5" t="s">
        <v>245</v>
      </c>
      <c r="B69" s="13" t="s">
        <v>320</v>
      </c>
      <c r="C69" s="3" t="s">
        <v>543</v>
      </c>
      <c r="D69" s="5" t="s">
        <v>137</v>
      </c>
      <c r="E69" s="4" t="s">
        <v>283</v>
      </c>
      <c r="F69" s="6">
        <v>12</v>
      </c>
      <c r="G69" s="6">
        <v>4</v>
      </c>
      <c r="H69" s="9" t="str">
        <f t="shared" si="3"/>
        <v>Solid</v>
      </c>
      <c r="I69" s="6">
        <v>0</v>
      </c>
      <c r="J69" s="6">
        <v>0</v>
      </c>
      <c r="K69" s="4" t="s">
        <v>323</v>
      </c>
      <c r="L69" s="5" t="s">
        <v>138</v>
      </c>
      <c r="M69" s="27" t="str">
        <f t="shared" si="4"/>
        <v>canopy_pavilion_area_CAN</v>
      </c>
      <c r="N69" s="27" t="str">
        <f t="shared" si="5"/>
        <v>''Level_Name'' = 'VA_SITE_PATI' AND ''Level'' = '12' AND ''Color'' = '4' AND ''Linetype'' = 'Solid' AND ''LineWt''= '0' AND ''RefName'' = 'CAN'</v>
      </c>
      <c r="O69" s="5"/>
      <c r="P69" s="5"/>
      <c r="Q69" s="5"/>
      <c r="R69" s="5"/>
      <c r="S69" s="4" t="s">
        <v>360</v>
      </c>
    </row>
    <row r="70" spans="1:19" ht="12.75" customHeight="1" x14ac:dyDescent="0.2">
      <c r="A70" s="5" t="s">
        <v>675</v>
      </c>
      <c r="B70" s="13" t="s">
        <v>320</v>
      </c>
      <c r="C70" s="3" t="s">
        <v>543</v>
      </c>
      <c r="D70" s="5" t="s">
        <v>676</v>
      </c>
      <c r="E70" s="4" t="s">
        <v>283</v>
      </c>
      <c r="F70" s="6">
        <v>12</v>
      </c>
      <c r="G70" s="6">
        <v>4</v>
      </c>
      <c r="H70" s="9" t="str">
        <f t="shared" si="3"/>
        <v>Solid</v>
      </c>
      <c r="I70" s="6">
        <v>0</v>
      </c>
      <c r="J70" s="6">
        <v>0</v>
      </c>
      <c r="K70" s="4" t="s">
        <v>323</v>
      </c>
      <c r="L70" s="5" t="s">
        <v>677</v>
      </c>
      <c r="M70" s="27" t="str">
        <f t="shared" si="4"/>
        <v>carport_area_CARPORT</v>
      </c>
      <c r="N70" s="27" t="str">
        <f t="shared" si="5"/>
        <v>''Level_Name'' = 'VA_SITE_PATI' AND ''Level'' = '12' AND ''Color'' = '4' AND ''Linetype'' = 'Solid' AND ''LineWt''= '0' AND ''RefName'' = 'CARPORT'</v>
      </c>
      <c r="O70" s="5"/>
      <c r="P70" s="5"/>
      <c r="Q70" s="5"/>
      <c r="R70" s="5"/>
      <c r="S70" s="4" t="s">
        <v>360</v>
      </c>
    </row>
    <row r="71" spans="1:19" ht="12.75" customHeight="1" x14ac:dyDescent="0.2">
      <c r="A71" s="4" t="s">
        <v>447</v>
      </c>
      <c r="B71" s="13" t="s">
        <v>320</v>
      </c>
      <c r="C71" s="13" t="s">
        <v>350</v>
      </c>
      <c r="D71" s="4" t="s">
        <v>448</v>
      </c>
      <c r="E71" s="4" t="s">
        <v>294</v>
      </c>
      <c r="F71" s="12">
        <v>14</v>
      </c>
      <c r="G71" s="12">
        <v>4</v>
      </c>
      <c r="H71" s="9" t="str">
        <f t="shared" si="3"/>
        <v>Medium-Dashed</v>
      </c>
      <c r="I71" s="12">
        <v>2</v>
      </c>
      <c r="J71" s="6">
        <v>0</v>
      </c>
      <c r="K71" s="4" t="s">
        <v>314</v>
      </c>
      <c r="L71" s="4" t="s">
        <v>446</v>
      </c>
      <c r="M71" s="27" t="str">
        <f t="shared" si="4"/>
        <v>storm_culvert_area_CS</v>
      </c>
      <c r="N71" s="27" t="str">
        <f t="shared" si="5"/>
        <v>''Level_Name'' = 'VA_SITE_CLVT' AND ''Level'' = '14' AND ''Color'' = '4' AND ''Linetype'' = 'Medium-Dashed' AND ''LineWt''= '0' AND ''RefName'' = 'CS'</v>
      </c>
    </row>
    <row r="72" spans="1:19" ht="12.75" customHeight="1" x14ac:dyDescent="0.2">
      <c r="A72" s="5" t="s">
        <v>11</v>
      </c>
      <c r="B72" s="13" t="s">
        <v>320</v>
      </c>
      <c r="C72" s="13" t="s">
        <v>350</v>
      </c>
      <c r="D72" s="5" t="s">
        <v>107</v>
      </c>
      <c r="E72" s="4" t="s">
        <v>283</v>
      </c>
      <c r="F72" s="6">
        <v>12</v>
      </c>
      <c r="G72" s="6">
        <v>4</v>
      </c>
      <c r="H72" s="9" t="str">
        <f t="shared" si="3"/>
        <v>Solid</v>
      </c>
      <c r="I72" s="6">
        <v>0</v>
      </c>
      <c r="J72" s="6">
        <v>0</v>
      </c>
      <c r="K72" s="5" t="s">
        <v>41</v>
      </c>
      <c r="L72" s="5" t="s">
        <v>37</v>
      </c>
      <c r="M72" s="27" t="str">
        <f t="shared" si="4"/>
        <v>miscellaneous_feature_area_DECK</v>
      </c>
      <c r="N72" s="27" t="str">
        <f t="shared" si="5"/>
        <v>''Level_Name'' = 'VA_SITE_PATI' AND ''Level'' = '12' AND ''Color'' = '4' AND ''Linetype'' = 'Solid' AND ''LineWt''= '0' AND ''RefName'' = 'DECK'</v>
      </c>
      <c r="O72" s="5"/>
      <c r="P72" s="5"/>
      <c r="Q72" s="5"/>
      <c r="R72" s="5"/>
    </row>
    <row r="73" spans="1:19" s="17" customFormat="1" ht="12.75" customHeight="1" x14ac:dyDescent="0.2">
      <c r="A73" s="23" t="s">
        <v>246</v>
      </c>
      <c r="B73" s="50" t="s">
        <v>320</v>
      </c>
      <c r="C73" s="50" t="s">
        <v>350</v>
      </c>
      <c r="D73" s="23" t="s">
        <v>214</v>
      </c>
      <c r="E73" s="21" t="s">
        <v>284</v>
      </c>
      <c r="F73" s="72">
        <v>13</v>
      </c>
      <c r="G73" s="72">
        <v>4</v>
      </c>
      <c r="H73" s="9" t="str">
        <f t="shared" si="3"/>
        <v>LongDashed</v>
      </c>
      <c r="I73" s="72">
        <v>3</v>
      </c>
      <c r="J73" s="72">
        <v>2</v>
      </c>
      <c r="K73" s="21" t="s">
        <v>323</v>
      </c>
      <c r="L73" s="21" t="s">
        <v>34</v>
      </c>
      <c r="M73" s="27" t="str">
        <f t="shared" si="4"/>
        <v>slab_area_FOUND</v>
      </c>
      <c r="N73" s="27" t="str">
        <f t="shared" si="5"/>
        <v>''Level_Name'' = 'VA_BLDG_BLDG' AND ''Level'' = '13' AND ''Color'' = '4' AND ''Linetype'' = 'LongDashed' AND ''LineWt''= '2' AND ''RefName'' = 'FOUND'</v>
      </c>
      <c r="O73" s="21"/>
      <c r="P73" s="21"/>
      <c r="Q73" s="21"/>
      <c r="R73" s="21"/>
      <c r="S73" s="21"/>
    </row>
    <row r="74" spans="1:19" ht="12.75" customHeight="1" x14ac:dyDescent="0.2">
      <c r="A74" s="5" t="s">
        <v>652</v>
      </c>
      <c r="B74" s="13" t="s">
        <v>320</v>
      </c>
      <c r="C74" s="13" t="s">
        <v>350</v>
      </c>
      <c r="D74" s="5" t="s">
        <v>33</v>
      </c>
      <c r="E74" s="4" t="s">
        <v>284</v>
      </c>
      <c r="F74" s="6">
        <v>13</v>
      </c>
      <c r="G74" s="6">
        <v>4</v>
      </c>
      <c r="H74" s="9" t="str">
        <f t="shared" si="3"/>
        <v>Solid</v>
      </c>
      <c r="I74" s="6">
        <v>0</v>
      </c>
      <c r="J74" s="6">
        <v>2</v>
      </c>
      <c r="K74" s="4" t="s">
        <v>323</v>
      </c>
      <c r="L74" s="5" t="s">
        <v>110</v>
      </c>
      <c r="M74" s="27" t="str">
        <f t="shared" si="4"/>
        <v>structure_existing_area_GREENHOUSE</v>
      </c>
      <c r="N74" s="27" t="str">
        <f t="shared" si="5"/>
        <v>''Level_Name'' = 'VA_BLDG_BLDG' AND ''Level'' = '13' AND ''Color'' = '4' AND ''Linetype'' = 'Solid' AND ''LineWt''= '2' AND ''RefName'' = 'GREENHOUSE'</v>
      </c>
      <c r="O74" s="23"/>
      <c r="P74" s="23"/>
      <c r="Q74" s="23"/>
      <c r="R74" s="23"/>
      <c r="S74" s="21"/>
    </row>
    <row r="75" spans="1:19" ht="12.75" customHeight="1" x14ac:dyDescent="0.2">
      <c r="A75" s="5" t="s">
        <v>217</v>
      </c>
      <c r="B75" s="13" t="s">
        <v>320</v>
      </c>
      <c r="C75" s="3" t="s">
        <v>543</v>
      </c>
      <c r="D75" s="5" t="s">
        <v>218</v>
      </c>
      <c r="E75" s="4" t="s">
        <v>283</v>
      </c>
      <c r="F75" s="6">
        <v>12</v>
      </c>
      <c r="G75" s="6">
        <v>4</v>
      </c>
      <c r="H75" s="9" t="str">
        <f t="shared" si="3"/>
        <v>Solid</v>
      </c>
      <c r="I75" s="6">
        <v>0</v>
      </c>
      <c r="J75" s="6">
        <v>0</v>
      </c>
      <c r="K75" s="4" t="s">
        <v>323</v>
      </c>
      <c r="L75" s="4" t="s">
        <v>138</v>
      </c>
      <c r="M75" s="27" t="str">
        <f t="shared" si="4"/>
        <v>canopy_pavilion_area_LAT</v>
      </c>
      <c r="N75" s="27" t="str">
        <f t="shared" si="5"/>
        <v>''Level_Name'' = 'VA_SITE_PATI' AND ''Level'' = '12' AND ''Color'' = '4' AND ''Linetype'' = 'Solid' AND ''LineWt''= '0' AND ''RefName'' = 'LAT'</v>
      </c>
      <c r="S75" s="4" t="s">
        <v>360</v>
      </c>
    </row>
    <row r="76" spans="1:19" ht="12.75" customHeight="1" x14ac:dyDescent="0.2">
      <c r="A76" s="5" t="s">
        <v>221</v>
      </c>
      <c r="B76" s="13" t="s">
        <v>320</v>
      </c>
      <c r="C76" s="13" t="s">
        <v>350</v>
      </c>
      <c r="D76" s="5" t="s">
        <v>222</v>
      </c>
      <c r="E76" s="4" t="s">
        <v>284</v>
      </c>
      <c r="F76" s="6">
        <v>13</v>
      </c>
      <c r="G76" s="6">
        <v>4</v>
      </c>
      <c r="H76" s="9" t="str">
        <f t="shared" si="3"/>
        <v>Solid</v>
      </c>
      <c r="I76" s="6">
        <v>0</v>
      </c>
      <c r="J76" s="6">
        <v>2</v>
      </c>
      <c r="K76" s="4" t="s">
        <v>323</v>
      </c>
      <c r="L76" s="5" t="s">
        <v>110</v>
      </c>
      <c r="M76" s="27" t="str">
        <f t="shared" si="4"/>
        <v>structure_existing_area_MBH</v>
      </c>
      <c r="N76" s="27" t="str">
        <f t="shared" si="5"/>
        <v>''Level_Name'' = 'VA_BLDG_BLDG' AND ''Level'' = '13' AND ''Color'' = '4' AND ''Linetype'' = 'Solid' AND ''LineWt''= '2' AND ''RefName'' = 'MBH'</v>
      </c>
      <c r="O76" s="5"/>
      <c r="P76" s="5"/>
      <c r="Q76" s="5"/>
      <c r="R76" s="5"/>
    </row>
    <row r="77" spans="1:19" ht="12.75" customHeight="1" x14ac:dyDescent="0.2">
      <c r="A77" s="5" t="s">
        <v>12</v>
      </c>
      <c r="B77" s="13" t="s">
        <v>320</v>
      </c>
      <c r="C77" s="13" t="s">
        <v>350</v>
      </c>
      <c r="D77" s="5" t="s">
        <v>13</v>
      </c>
      <c r="E77" s="4" t="s">
        <v>279</v>
      </c>
      <c r="F77" s="6">
        <v>7</v>
      </c>
      <c r="G77" s="6">
        <v>4</v>
      </c>
      <c r="H77" s="9" t="str">
        <f t="shared" si="3"/>
        <v>Solid</v>
      </c>
      <c r="I77" s="6">
        <v>0</v>
      </c>
      <c r="J77" s="6">
        <v>0</v>
      </c>
      <c r="K77" s="5" t="s">
        <v>39</v>
      </c>
      <c r="L77" s="5" t="s">
        <v>31</v>
      </c>
      <c r="M77" s="27" t="str">
        <f t="shared" si="4"/>
        <v>vehicle_parking_area_PA</v>
      </c>
      <c r="N77" s="27" t="str">
        <f t="shared" si="5"/>
        <v>''Level_Name'' = 'VA_SITE_PKNG' AND ''Level'' = '7' AND ''Color'' = '4' AND ''Linetype'' = 'Solid' AND ''LineWt''= '0' AND ''RefName'' = 'PA'</v>
      </c>
      <c r="O77" s="5"/>
      <c r="P77" s="5"/>
      <c r="Q77" s="5"/>
      <c r="R77" s="5"/>
    </row>
    <row r="78" spans="1:19" ht="12.75" customHeight="1" x14ac:dyDescent="0.2">
      <c r="A78" s="5" t="s">
        <v>14</v>
      </c>
      <c r="B78" s="13" t="s">
        <v>320</v>
      </c>
      <c r="C78" s="13" t="s">
        <v>350</v>
      </c>
      <c r="D78" s="5" t="s">
        <v>15</v>
      </c>
      <c r="E78" s="4" t="s">
        <v>279</v>
      </c>
      <c r="F78" s="6">
        <v>7</v>
      </c>
      <c r="G78" s="6">
        <v>4</v>
      </c>
      <c r="H78" s="9" t="str">
        <f t="shared" si="3"/>
        <v>Solid</v>
      </c>
      <c r="I78" s="6">
        <v>0</v>
      </c>
      <c r="J78" s="6">
        <v>0</v>
      </c>
      <c r="K78" s="5" t="s">
        <v>39</v>
      </c>
      <c r="L78" s="5" t="s">
        <v>31</v>
      </c>
      <c r="M78" s="27" t="str">
        <f t="shared" si="4"/>
        <v>vehicle_parking_area_PC</v>
      </c>
      <c r="N78" s="27" t="str">
        <f t="shared" si="5"/>
        <v>''Level_Name'' = 'VA_SITE_PKNG' AND ''Level'' = '7' AND ''Color'' = '4' AND ''Linetype'' = 'Solid' AND ''LineWt''= '0' AND ''RefName'' = 'PC'</v>
      </c>
      <c r="O78" s="5"/>
      <c r="P78" s="5"/>
      <c r="Q78" s="5"/>
      <c r="R78" s="5"/>
    </row>
    <row r="79" spans="1:19" ht="12.75" customHeight="1" x14ac:dyDescent="0.2">
      <c r="A79" s="5" t="s">
        <v>16</v>
      </c>
      <c r="B79" s="13" t="s">
        <v>320</v>
      </c>
      <c r="C79" s="13" t="s">
        <v>350</v>
      </c>
      <c r="D79" s="5" t="s">
        <v>17</v>
      </c>
      <c r="E79" s="4" t="s">
        <v>280</v>
      </c>
      <c r="F79" s="6">
        <v>8</v>
      </c>
      <c r="G79" s="6">
        <v>4</v>
      </c>
      <c r="H79" s="9" t="str">
        <f t="shared" si="3"/>
        <v>LongDashed</v>
      </c>
      <c r="I79" s="6">
        <v>3</v>
      </c>
      <c r="J79" s="6">
        <v>0</v>
      </c>
      <c r="K79" s="5" t="s">
        <v>39</v>
      </c>
      <c r="L79" s="5" t="s">
        <v>31</v>
      </c>
      <c r="M79" s="27" t="str">
        <f t="shared" si="4"/>
        <v>vehicle_parking_area_PDT</v>
      </c>
      <c r="N79" s="27" t="str">
        <f t="shared" si="5"/>
        <v>''Level_Name'' = 'VA_SITE_UNPK' AND ''Level'' = '8' AND ''Color'' = '4' AND ''Linetype'' = 'LongDashed' AND ''LineWt''= '0' AND ''RefName'' = 'PDT'</v>
      </c>
      <c r="O79" s="5"/>
      <c r="P79" s="5"/>
      <c r="Q79" s="5"/>
      <c r="R79" s="5"/>
    </row>
    <row r="80" spans="1:19" ht="12.75" customHeight="1" x14ac:dyDescent="0.2">
      <c r="A80" s="5" t="s">
        <v>434</v>
      </c>
      <c r="B80" s="13" t="s">
        <v>320</v>
      </c>
      <c r="C80" s="13" t="s">
        <v>350</v>
      </c>
      <c r="D80" s="5" t="s">
        <v>435</v>
      </c>
      <c r="E80" s="4" t="s">
        <v>280</v>
      </c>
      <c r="F80" s="6">
        <v>8</v>
      </c>
      <c r="G80" s="6">
        <v>4</v>
      </c>
      <c r="H80" s="9" t="str">
        <f t="shared" si="3"/>
        <v>LongDashed</v>
      </c>
      <c r="I80" s="6">
        <v>3</v>
      </c>
      <c r="J80" s="6">
        <v>0</v>
      </c>
      <c r="K80" s="5" t="s">
        <v>39</v>
      </c>
      <c r="L80" s="5" t="s">
        <v>31</v>
      </c>
      <c r="M80" s="27" t="str">
        <f t="shared" si="4"/>
        <v>vehicle_parking_area_PGVL</v>
      </c>
      <c r="N80" s="27" t="str">
        <f t="shared" si="5"/>
        <v>''Level_Name'' = 'VA_SITE_UNPK' AND ''Level'' = '8' AND ''Color'' = '4' AND ''Linetype'' = 'LongDashed' AND ''LineWt''= '0' AND ''RefName'' = 'PGVL'</v>
      </c>
      <c r="O80" s="5"/>
      <c r="P80" s="5"/>
      <c r="Q80" s="5"/>
      <c r="R80" s="5"/>
    </row>
    <row r="81" spans="1:19" ht="12.75" customHeight="1" x14ac:dyDescent="0.2">
      <c r="A81" s="5" t="s">
        <v>620</v>
      </c>
      <c r="B81" s="13" t="s">
        <v>320</v>
      </c>
      <c r="C81" s="13" t="s">
        <v>350</v>
      </c>
      <c r="D81" s="5" t="s">
        <v>158</v>
      </c>
      <c r="E81" s="4" t="s">
        <v>285</v>
      </c>
      <c r="F81" s="6">
        <v>14</v>
      </c>
      <c r="G81" s="6">
        <v>4</v>
      </c>
      <c r="H81" s="9" t="str">
        <f t="shared" si="3"/>
        <v>Solid</v>
      </c>
      <c r="I81" s="6">
        <v>0</v>
      </c>
      <c r="J81" s="6">
        <v>0</v>
      </c>
      <c r="K81" s="5" t="s">
        <v>416</v>
      </c>
      <c r="L81" s="5" t="s">
        <v>159</v>
      </c>
      <c r="M81" s="27" t="str">
        <f t="shared" si="4"/>
        <v>swimming_pool_area_POOL</v>
      </c>
      <c r="N81" s="27" t="str">
        <f t="shared" si="5"/>
        <v>''Level_Name'' = 'VA_SITE_CONC' AND ''Level'' = '14' AND ''Color'' = '4' AND ''Linetype'' = 'Solid' AND ''LineWt''= '0' AND ''RefName'' = 'POOL'</v>
      </c>
      <c r="O81" s="5"/>
      <c r="P81" s="5"/>
      <c r="Q81" s="5"/>
      <c r="R81" s="5"/>
    </row>
    <row r="82" spans="1:19" ht="12.75" customHeight="1" x14ac:dyDescent="0.2">
      <c r="A82" s="5" t="s">
        <v>223</v>
      </c>
      <c r="B82" s="13" t="s">
        <v>320</v>
      </c>
      <c r="C82" s="13" t="s">
        <v>350</v>
      </c>
      <c r="D82" s="5" t="s">
        <v>224</v>
      </c>
      <c r="E82" s="4" t="s">
        <v>283</v>
      </c>
      <c r="F82" s="6">
        <v>12</v>
      </c>
      <c r="G82" s="6">
        <v>4</v>
      </c>
      <c r="H82" s="9" t="str">
        <f t="shared" si="3"/>
        <v>Solid</v>
      </c>
      <c r="I82" s="6">
        <v>0</v>
      </c>
      <c r="J82" s="6">
        <v>0</v>
      </c>
      <c r="K82" s="5" t="s">
        <v>41</v>
      </c>
      <c r="L82" s="5" t="s">
        <v>37</v>
      </c>
      <c r="M82" s="27" t="str">
        <f t="shared" si="4"/>
        <v>miscellaneous_feature_area_PTO</v>
      </c>
      <c r="N82" s="27" t="str">
        <f t="shared" si="5"/>
        <v>''Level_Name'' = 'VA_SITE_PATI' AND ''Level'' = '12' AND ''Color'' = '4' AND ''Linetype'' = 'Solid' AND ''LineWt''= '0' AND ''RefName'' = 'PTO'</v>
      </c>
      <c r="O82" s="5"/>
      <c r="P82" s="5"/>
      <c r="Q82" s="5"/>
      <c r="R82" s="5"/>
    </row>
    <row r="83" spans="1:19" ht="12.75" customHeight="1" x14ac:dyDescent="0.2">
      <c r="A83" s="5" t="s">
        <v>226</v>
      </c>
      <c r="B83" s="13" t="s">
        <v>320</v>
      </c>
      <c r="C83" s="13" t="s">
        <v>350</v>
      </c>
      <c r="D83" s="5" t="s">
        <v>227</v>
      </c>
      <c r="E83" s="4" t="s">
        <v>284</v>
      </c>
      <c r="F83" s="6">
        <v>13</v>
      </c>
      <c r="G83" s="6">
        <v>4</v>
      </c>
      <c r="H83" s="9" t="str">
        <f t="shared" si="3"/>
        <v>LongDashed</v>
      </c>
      <c r="I83" s="6">
        <v>3</v>
      </c>
      <c r="J83" s="6">
        <v>2</v>
      </c>
      <c r="K83" s="4" t="s">
        <v>323</v>
      </c>
      <c r="L83" s="5" t="s">
        <v>110</v>
      </c>
      <c r="M83" s="27" t="str">
        <f t="shared" si="4"/>
        <v>structure_existing_area_RUIN</v>
      </c>
      <c r="N83" s="27" t="str">
        <f t="shared" si="5"/>
        <v>''Level_Name'' = 'VA_BLDG_BLDG' AND ''Level'' = '13' AND ''Color'' = '4' AND ''Linetype'' = 'LongDashed' AND ''LineWt''= '2' AND ''RefName'' = 'RUIN'</v>
      </c>
      <c r="O83" s="5"/>
      <c r="P83" s="5"/>
      <c r="Q83" s="5"/>
      <c r="R83" s="5"/>
    </row>
    <row r="84" spans="1:19" ht="12.75" customHeight="1" x14ac:dyDescent="0.2">
      <c r="A84" s="27" t="s">
        <v>426</v>
      </c>
      <c r="B84" s="13" t="s">
        <v>320</v>
      </c>
      <c r="C84" s="13" t="s">
        <v>350</v>
      </c>
      <c r="D84" s="27" t="s">
        <v>427</v>
      </c>
      <c r="E84" s="4" t="s">
        <v>276</v>
      </c>
      <c r="F84" s="6">
        <v>13</v>
      </c>
      <c r="G84" s="6">
        <v>4</v>
      </c>
      <c r="H84" s="9" t="str">
        <f t="shared" si="3"/>
        <v>Solid</v>
      </c>
      <c r="I84" s="6">
        <v>0</v>
      </c>
      <c r="J84" s="6">
        <v>2</v>
      </c>
      <c r="K84" s="4" t="s">
        <v>323</v>
      </c>
      <c r="L84" s="4" t="s">
        <v>428</v>
      </c>
      <c r="M84" s="27" t="str">
        <f t="shared" si="4"/>
        <v>shed_area_SHED</v>
      </c>
      <c r="N84" s="27" t="str">
        <f t="shared" si="5"/>
        <v>''Level_Name'' = 'VA_ROAD_EASP' AND ''Level'' = '13' AND ''Color'' = '4' AND ''Linetype'' = 'Solid' AND ''LineWt''= '2' AND ''RefName'' = 'SHED'</v>
      </c>
    </row>
    <row r="85" spans="1:19" ht="12.75" customHeight="1" x14ac:dyDescent="0.2">
      <c r="A85" s="5" t="s">
        <v>308</v>
      </c>
      <c r="B85" s="14" t="s">
        <v>320</v>
      </c>
      <c r="C85" s="13" t="s">
        <v>350</v>
      </c>
      <c r="D85" s="5" t="s">
        <v>128</v>
      </c>
      <c r="E85" s="4" t="s">
        <v>403</v>
      </c>
      <c r="F85" s="6">
        <v>32</v>
      </c>
      <c r="G85" s="6">
        <v>4</v>
      </c>
      <c r="H85" s="9" t="str">
        <f t="shared" si="3"/>
        <v>Solid</v>
      </c>
      <c r="I85" s="6">
        <v>0</v>
      </c>
      <c r="J85" s="6">
        <v>0</v>
      </c>
      <c r="K85" s="4" t="s">
        <v>39</v>
      </c>
      <c r="L85" s="44" t="s">
        <v>463</v>
      </c>
      <c r="M85" s="27" t="str">
        <f t="shared" si="4"/>
        <v>road_feature_area_SIGN</v>
      </c>
      <c r="N85" s="27" t="str">
        <f t="shared" si="5"/>
        <v>''Level_Name'' = 'VA_SITE_SIGN' AND ''Level'' = '32' AND ''Color'' = '4' AND ''Linetype'' = 'Solid' AND ''LineWt''= '0' AND ''RefName'' = 'SIGN'</v>
      </c>
      <c r="O85" s="44"/>
      <c r="P85" s="44"/>
      <c r="Q85" s="44"/>
      <c r="R85" s="44"/>
      <c r="S85" s="11"/>
    </row>
    <row r="86" spans="1:19" ht="12.75" customHeight="1" x14ac:dyDescent="0.2">
      <c r="A86" s="5" t="s">
        <v>649</v>
      </c>
      <c r="B86" s="13" t="s">
        <v>320</v>
      </c>
      <c r="C86" s="13" t="s">
        <v>350</v>
      </c>
      <c r="D86" s="5" t="s">
        <v>33</v>
      </c>
      <c r="E86" s="4" t="s">
        <v>284</v>
      </c>
      <c r="F86" s="6">
        <v>13</v>
      </c>
      <c r="G86" s="6">
        <v>4</v>
      </c>
      <c r="H86" s="9" t="str">
        <f t="shared" si="3"/>
        <v>Solid</v>
      </c>
      <c r="I86" s="6">
        <v>0</v>
      </c>
      <c r="J86" s="6">
        <v>2</v>
      </c>
      <c r="K86" s="8" t="s">
        <v>481</v>
      </c>
      <c r="L86" s="5" t="s">
        <v>650</v>
      </c>
      <c r="M86" s="27" t="str">
        <f t="shared" si="4"/>
        <v>silo_area_SILO</v>
      </c>
      <c r="N86" s="27" t="str">
        <f t="shared" si="5"/>
        <v>''Level_Name'' = 'VA_BLDG_BLDG' AND ''Level'' = '13' AND ''Color'' = '4' AND ''Linetype'' = 'Solid' AND ''LineWt''= '2' AND ''RefName'' = 'SILO'</v>
      </c>
      <c r="O86" s="5"/>
      <c r="P86" s="5"/>
      <c r="Q86" s="5"/>
      <c r="R86" s="5"/>
    </row>
    <row r="87" spans="1:19" ht="12.75" customHeight="1" x14ac:dyDescent="0.2">
      <c r="A87" s="5" t="s">
        <v>24</v>
      </c>
      <c r="B87" s="13" t="s">
        <v>320</v>
      </c>
      <c r="C87" s="13" t="s">
        <v>350</v>
      </c>
      <c r="D87" s="5" t="s">
        <v>109</v>
      </c>
      <c r="E87" s="4" t="s">
        <v>283</v>
      </c>
      <c r="F87" s="6">
        <v>12</v>
      </c>
      <c r="G87" s="6">
        <v>4</v>
      </c>
      <c r="H87" s="9" t="str">
        <f t="shared" si="3"/>
        <v>Solid</v>
      </c>
      <c r="I87" s="6">
        <v>0</v>
      </c>
      <c r="J87" s="6">
        <v>0</v>
      </c>
      <c r="K87" s="5" t="s">
        <v>40</v>
      </c>
      <c r="L87" s="5" t="s">
        <v>32</v>
      </c>
      <c r="M87" s="27" t="str">
        <f t="shared" si="4"/>
        <v>pedestrian_sidewalk_area_STAIRS</v>
      </c>
      <c r="N87" s="27" t="str">
        <f t="shared" si="5"/>
        <v>''Level_Name'' = 'VA_SITE_PATI' AND ''Level'' = '12' AND ''Color'' = '4' AND ''Linetype'' = 'Solid' AND ''LineWt''= '0' AND ''RefName'' = 'STAIRS'</v>
      </c>
      <c r="O87" s="5"/>
      <c r="P87" s="5"/>
      <c r="Q87" s="5"/>
      <c r="R87" s="5"/>
    </row>
    <row r="88" spans="1:19" ht="12.75" customHeight="1" x14ac:dyDescent="0.2">
      <c r="A88" s="5" t="s">
        <v>73</v>
      </c>
      <c r="B88" s="13" t="s">
        <v>320</v>
      </c>
      <c r="C88" s="13" t="s">
        <v>350</v>
      </c>
      <c r="D88" s="5" t="s">
        <v>101</v>
      </c>
      <c r="E88" s="4" t="s">
        <v>284</v>
      </c>
      <c r="F88" s="6">
        <v>13</v>
      </c>
      <c r="G88" s="6">
        <v>4</v>
      </c>
      <c r="H88" s="9" t="b">
        <f t="shared" si="3"/>
        <v>0</v>
      </c>
      <c r="I88" s="6">
        <v>5</v>
      </c>
      <c r="J88" s="6">
        <v>2</v>
      </c>
      <c r="K88" s="4" t="s">
        <v>323</v>
      </c>
      <c r="L88" s="5" t="s">
        <v>110</v>
      </c>
      <c r="M88" s="27" t="str">
        <f t="shared" si="4"/>
        <v>structure_existing_area_TENT</v>
      </c>
      <c r="N88" s="27" t="str">
        <f t="shared" si="5"/>
        <v>''Level_Name'' = 'VA_BLDG_BLDG' AND ''Level'' = '13' AND ''Color'' = '4' AND ''Linetype'' = 'FALSE' AND ''LineWt''= '2' AND ''RefName'' = 'TENT'</v>
      </c>
      <c r="O88" s="5"/>
      <c r="P88" s="5"/>
      <c r="Q88" s="5"/>
      <c r="R88" s="5"/>
    </row>
    <row r="89" spans="1:19" ht="12.75" customHeight="1" x14ac:dyDescent="0.2">
      <c r="A89" s="5" t="s">
        <v>74</v>
      </c>
      <c r="B89" s="13" t="s">
        <v>320</v>
      </c>
      <c r="C89" s="13" t="s">
        <v>350</v>
      </c>
      <c r="D89" s="5" t="s">
        <v>102</v>
      </c>
      <c r="E89" s="4" t="s">
        <v>284</v>
      </c>
      <c r="F89" s="6">
        <v>13</v>
      </c>
      <c r="G89" s="6">
        <v>4</v>
      </c>
      <c r="H89" s="9" t="str">
        <f t="shared" si="3"/>
        <v>Solid</v>
      </c>
      <c r="I89" s="6">
        <v>0</v>
      </c>
      <c r="J89" s="6">
        <v>2</v>
      </c>
      <c r="K89" s="4" t="s">
        <v>323</v>
      </c>
      <c r="L89" s="4" t="s">
        <v>111</v>
      </c>
      <c r="M89" s="27" t="str">
        <f t="shared" si="4"/>
        <v>tower_area_TOWER</v>
      </c>
      <c r="N89" s="27" t="str">
        <f t="shared" si="5"/>
        <v>''Level_Name'' = 'VA_BLDG_BLDG' AND ''Level'' = '13' AND ''Color'' = '4' AND ''Linetype'' = 'Solid' AND ''LineWt''= '2' AND ''RefName'' = 'TOWER'</v>
      </c>
    </row>
    <row r="90" spans="1:19" ht="12.75" customHeight="1" x14ac:dyDescent="0.2">
      <c r="A90" s="2" t="s">
        <v>236</v>
      </c>
      <c r="B90" s="13" t="s">
        <v>320</v>
      </c>
      <c r="C90" s="13" t="s">
        <v>350</v>
      </c>
      <c r="D90" s="2" t="s">
        <v>237</v>
      </c>
      <c r="E90" s="4" t="s">
        <v>284</v>
      </c>
      <c r="F90" s="3">
        <v>13</v>
      </c>
      <c r="G90" s="3">
        <v>4</v>
      </c>
      <c r="H90" s="9" t="str">
        <f t="shared" si="3"/>
        <v>Solid</v>
      </c>
      <c r="I90" s="3">
        <v>0</v>
      </c>
      <c r="J90" s="3">
        <v>2</v>
      </c>
      <c r="K90" s="4" t="s">
        <v>358</v>
      </c>
      <c r="L90" s="4" t="s">
        <v>359</v>
      </c>
      <c r="M90" s="27" t="str">
        <f t="shared" si="4"/>
        <v>wastewater_treat_plant_area_TRP</v>
      </c>
      <c r="N90" s="27" t="str">
        <f t="shared" si="5"/>
        <v>''Level_Name'' = 'VA_BLDG_BLDG' AND ''Level'' = '13' AND ''Color'' = '4' AND ''Linetype'' = 'Solid' AND ''LineWt''= '2' AND ''RefName'' = 'TRP'</v>
      </c>
    </row>
    <row r="91" spans="1:19" ht="12.75" customHeight="1" x14ac:dyDescent="0.2">
      <c r="B91" s="14" t="s">
        <v>240</v>
      </c>
      <c r="C91" s="13" t="s">
        <v>350</v>
      </c>
      <c r="D91" s="4" t="s">
        <v>381</v>
      </c>
      <c r="E91" s="4" t="s">
        <v>394</v>
      </c>
      <c r="F91" s="12">
        <v>10</v>
      </c>
      <c r="G91" s="12">
        <v>4</v>
      </c>
      <c r="H91" s="9" t="str">
        <f t="shared" si="3"/>
        <v>Medium-Dashed</v>
      </c>
      <c r="I91" s="12">
        <v>2</v>
      </c>
      <c r="J91" s="6">
        <v>0</v>
      </c>
      <c r="K91" s="4" t="s">
        <v>586</v>
      </c>
      <c r="L91" s="4" t="s">
        <v>380</v>
      </c>
      <c r="M91" s="27" t="str">
        <f t="shared" si="4"/>
        <v>railroad_bridge_centerline</v>
      </c>
      <c r="N91" s="27" t="str">
        <f t="shared" si="5"/>
        <v>''Level_Name'' = 'VA_SITE_RAIL' AND ''Level'' = '10' AND ''Color'' = '4' AND ''Linetype'' = 'Medium-Dashed' AND ''LineWt''= '0'</v>
      </c>
    </row>
    <row r="92" spans="1:19" ht="12.75" customHeight="1" x14ac:dyDescent="0.2">
      <c r="B92" s="14" t="s">
        <v>240</v>
      </c>
      <c r="C92" s="13" t="s">
        <v>350</v>
      </c>
      <c r="D92" s="4" t="s">
        <v>119</v>
      </c>
      <c r="E92" s="4" t="s">
        <v>394</v>
      </c>
      <c r="F92" s="12">
        <v>10</v>
      </c>
      <c r="G92" s="12">
        <v>4</v>
      </c>
      <c r="H92" s="9" t="str">
        <f t="shared" si="3"/>
        <v>Solid</v>
      </c>
      <c r="I92" s="12">
        <v>0</v>
      </c>
      <c r="J92" s="6">
        <v>0</v>
      </c>
      <c r="K92" s="4" t="s">
        <v>586</v>
      </c>
      <c r="L92" s="4" t="s">
        <v>85</v>
      </c>
      <c r="M92" s="27" t="str">
        <f t="shared" si="4"/>
        <v>railroad_centerline</v>
      </c>
      <c r="N92" s="27" t="str">
        <f t="shared" si="5"/>
        <v>''Level_Name'' = 'VA_SITE_RAIL' AND ''Level'' = '10' AND ''Color'' = '4' AND ''Linetype'' = 'Solid' AND ''LineWt''= '0'</v>
      </c>
    </row>
    <row r="93" spans="1:19" ht="12.75" customHeight="1" x14ac:dyDescent="0.2">
      <c r="B93" s="14" t="s">
        <v>240</v>
      </c>
      <c r="C93" s="13" t="s">
        <v>350</v>
      </c>
      <c r="D93" s="4" t="s">
        <v>116</v>
      </c>
      <c r="E93" s="4" t="s">
        <v>289</v>
      </c>
      <c r="F93" s="12">
        <v>21</v>
      </c>
      <c r="G93" s="12">
        <v>4</v>
      </c>
      <c r="H93" s="9" t="str">
        <f t="shared" si="3"/>
        <v>Solid</v>
      </c>
      <c r="I93" s="12">
        <v>0</v>
      </c>
      <c r="J93" s="6">
        <v>0</v>
      </c>
      <c r="K93" s="4" t="s">
        <v>41</v>
      </c>
      <c r="L93" s="4" t="s">
        <v>57</v>
      </c>
      <c r="M93" s="27" t="str">
        <f t="shared" si="4"/>
        <v>wall_line</v>
      </c>
      <c r="N93" s="27" t="str">
        <f t="shared" si="5"/>
        <v>''Level_Name'' = 'VA_SITE_WALL' AND ''Level'' = '21' AND ''Color'' = '4' AND ''Linetype'' = 'Solid' AND ''LineWt''= '0'</v>
      </c>
    </row>
    <row r="94" spans="1:19" ht="12.75" customHeight="1" x14ac:dyDescent="0.2">
      <c r="B94" s="14" t="s">
        <v>240</v>
      </c>
      <c r="C94" s="13" t="s">
        <v>350</v>
      </c>
      <c r="D94" s="4" t="s">
        <v>116</v>
      </c>
      <c r="E94" s="4" t="s">
        <v>289</v>
      </c>
      <c r="F94" s="12">
        <v>21</v>
      </c>
      <c r="G94" s="12">
        <v>4</v>
      </c>
      <c r="H94" s="9" t="str">
        <f t="shared" si="3"/>
        <v>Medium-Dashed</v>
      </c>
      <c r="I94" s="12">
        <v>2</v>
      </c>
      <c r="J94" s="6">
        <v>0</v>
      </c>
      <c r="K94" s="4" t="s">
        <v>41</v>
      </c>
      <c r="L94" s="4" t="s">
        <v>57</v>
      </c>
      <c r="M94" s="27" t="str">
        <f t="shared" si="4"/>
        <v>wall_line</v>
      </c>
      <c r="N94" s="27" t="str">
        <f t="shared" si="5"/>
        <v>''Level_Name'' = 'VA_SITE_WALL' AND ''Level'' = '21' AND ''Color'' = '4' AND ''Linetype'' = 'Medium-Dashed' AND ''LineWt''= '0'</v>
      </c>
      <c r="S94" s="4" t="s">
        <v>305</v>
      </c>
    </row>
    <row r="95" spans="1:19" ht="12.75" customHeight="1" x14ac:dyDescent="0.2">
      <c r="B95" s="14" t="s">
        <v>240</v>
      </c>
      <c r="C95" s="13" t="s">
        <v>350</v>
      </c>
      <c r="D95" s="4" t="s">
        <v>307</v>
      </c>
      <c r="E95" s="4" t="s">
        <v>395</v>
      </c>
      <c r="F95" s="12">
        <v>23</v>
      </c>
      <c r="G95" s="12">
        <v>4</v>
      </c>
      <c r="H95" s="9" t="str">
        <f t="shared" si="3"/>
        <v>Solid</v>
      </c>
      <c r="I95" s="12">
        <v>0</v>
      </c>
      <c r="J95" s="6">
        <v>1</v>
      </c>
      <c r="K95" s="4" t="s">
        <v>39</v>
      </c>
      <c r="L95" s="4" t="s">
        <v>415</v>
      </c>
      <c r="M95" s="27" t="str">
        <f t="shared" si="4"/>
        <v>vehicle_surface_marking_line</v>
      </c>
      <c r="N95" s="27" t="str">
        <f t="shared" si="5"/>
        <v>''Level_Name'' = 'VA_ROAD_STRI' AND ''Level'' = '23' AND ''Color'' = '4' AND ''Linetype'' = 'Solid' AND ''LineWt''= '1'</v>
      </c>
      <c r="S95" s="4" t="s">
        <v>659</v>
      </c>
    </row>
    <row r="96" spans="1:19" ht="12.75" customHeight="1" x14ac:dyDescent="0.2">
      <c r="B96" s="14" t="s">
        <v>240</v>
      </c>
      <c r="C96" s="13" t="s">
        <v>350</v>
      </c>
      <c r="D96" s="4" t="s">
        <v>123</v>
      </c>
      <c r="E96" s="4" t="s">
        <v>294</v>
      </c>
      <c r="F96" s="12">
        <v>44</v>
      </c>
      <c r="G96" s="12">
        <v>4</v>
      </c>
      <c r="H96" s="9" t="str">
        <f t="shared" si="3"/>
        <v>Solid</v>
      </c>
      <c r="I96" s="12">
        <v>0</v>
      </c>
      <c r="J96" s="6">
        <v>0</v>
      </c>
      <c r="K96" s="4" t="s">
        <v>314</v>
      </c>
      <c r="L96" s="4" t="s">
        <v>58</v>
      </c>
      <c r="M96" s="27" t="str">
        <f t="shared" si="4"/>
        <v>storm_sewer_headwall_line</v>
      </c>
      <c r="N96" s="27" t="str">
        <f t="shared" si="5"/>
        <v>''Level_Name'' = 'VA_SITE_CLVT' AND ''Level'' = '44' AND ''Color'' = '4' AND ''Linetype'' = 'Solid' AND ''LineWt''= '0'</v>
      </c>
      <c r="S96" s="4" t="s">
        <v>493</v>
      </c>
    </row>
    <row r="97" spans="1:19" s="48" customFormat="1" ht="12.75" customHeight="1" x14ac:dyDescent="0.2">
      <c r="A97" s="4"/>
      <c r="B97" s="14" t="s">
        <v>594</v>
      </c>
      <c r="C97" s="13" t="s">
        <v>366</v>
      </c>
      <c r="D97" s="4" t="s">
        <v>312</v>
      </c>
      <c r="E97" s="4" t="s">
        <v>295</v>
      </c>
      <c r="F97" s="12">
        <v>51</v>
      </c>
      <c r="G97" s="12">
        <v>4</v>
      </c>
      <c r="H97" s="9" t="str">
        <f t="shared" si="3"/>
        <v>Solid</v>
      </c>
      <c r="I97" s="12">
        <v>0</v>
      </c>
      <c r="J97" s="6">
        <v>0</v>
      </c>
      <c r="K97" s="5" t="s">
        <v>585</v>
      </c>
      <c r="L97" s="4" t="s">
        <v>183</v>
      </c>
      <c r="M97" s="27" t="str">
        <f t="shared" si="4"/>
        <v>topographic_survey_area</v>
      </c>
      <c r="N97" s="27" t="str">
        <f t="shared" si="5"/>
        <v>''Level_Name'' = 'VA_DTM_EXTR' AND ''Level'' = '51' AND ''Color'' = '4' AND ''Linetype'' = 'Solid' AND ''LineWt''= '0'</v>
      </c>
      <c r="O97" s="21"/>
      <c r="P97" s="21"/>
      <c r="Q97" s="21"/>
      <c r="R97" s="21"/>
      <c r="S97" s="21" t="s">
        <v>458</v>
      </c>
    </row>
    <row r="98" spans="1:19" ht="12.75" customHeight="1" x14ac:dyDescent="0.2">
      <c r="A98" s="5"/>
      <c r="B98" s="13" t="s">
        <v>593</v>
      </c>
      <c r="C98" s="13" t="s">
        <v>366</v>
      </c>
      <c r="D98" s="5" t="s">
        <v>591</v>
      </c>
      <c r="E98" s="5" t="s">
        <v>590</v>
      </c>
      <c r="F98" s="6">
        <v>53</v>
      </c>
      <c r="G98" s="6">
        <v>4</v>
      </c>
      <c r="H98" s="9" t="str">
        <f t="shared" si="3"/>
        <v>Solid</v>
      </c>
      <c r="I98" s="6">
        <v>0</v>
      </c>
      <c r="J98" s="6">
        <v>3</v>
      </c>
      <c r="K98" s="4" t="s">
        <v>413</v>
      </c>
      <c r="L98" s="4" t="s">
        <v>583</v>
      </c>
      <c r="M98" s="27" t="str">
        <f t="shared" si="4"/>
        <v>digital_elevation_model_point</v>
      </c>
      <c r="N98" s="27" t="str">
        <f t="shared" si="5"/>
        <v>''Level_Name'' = 'VA_DTM_RAND' AND ''Level'' = '53' AND ''Color'' = '4' AND ''Linetype'' = 'Solid' AND ''LineWt''= '3'</v>
      </c>
      <c r="O98" s="21"/>
      <c r="P98" s="21"/>
      <c r="Q98" s="21"/>
      <c r="R98" s="21"/>
      <c r="S98" s="21"/>
    </row>
    <row r="99" spans="1:19" ht="12.75" customHeight="1" x14ac:dyDescent="0.2">
      <c r="A99" s="2" t="s">
        <v>251</v>
      </c>
      <c r="B99" s="13" t="s">
        <v>320</v>
      </c>
      <c r="C99" s="13" t="s">
        <v>350</v>
      </c>
      <c r="D99" s="5" t="s">
        <v>251</v>
      </c>
      <c r="E99" s="4" t="s">
        <v>291</v>
      </c>
      <c r="F99" s="6">
        <v>16</v>
      </c>
      <c r="G99" s="6">
        <v>5</v>
      </c>
      <c r="H99" s="9" t="str">
        <f t="shared" si="3"/>
        <v>Solid</v>
      </c>
      <c r="I99" s="6">
        <v>0</v>
      </c>
      <c r="J99" s="6">
        <v>0</v>
      </c>
      <c r="K99" s="5" t="s">
        <v>209</v>
      </c>
      <c r="L99" s="8" t="s">
        <v>208</v>
      </c>
      <c r="M99" s="27" t="str">
        <f t="shared" si="4"/>
        <v>comm_antenna_area_ANTENNA</v>
      </c>
      <c r="N99" s="27" t="str">
        <f t="shared" si="5"/>
        <v>''Level_Name'' = 'VA_SITE_MISC' AND ''Level'' = '16' AND ''Color'' = '5' AND ''Linetype'' = 'Solid' AND ''LineWt''= '0' AND ''RefName'' = 'ANTENNA'</v>
      </c>
      <c r="O99" s="8"/>
      <c r="P99" s="8"/>
      <c r="Q99" s="8"/>
      <c r="R99" s="8"/>
    </row>
    <row r="100" spans="1:19" ht="12.75" customHeight="1" x14ac:dyDescent="0.2">
      <c r="A100" s="5" t="s">
        <v>637</v>
      </c>
      <c r="B100" s="13" t="s">
        <v>320</v>
      </c>
      <c r="C100" s="13" t="s">
        <v>350</v>
      </c>
      <c r="D100" s="5" t="s">
        <v>638</v>
      </c>
      <c r="E100" s="4" t="s">
        <v>291</v>
      </c>
      <c r="F100" s="6">
        <v>16</v>
      </c>
      <c r="G100" s="6">
        <v>5</v>
      </c>
      <c r="H100" s="9" t="str">
        <f t="shared" si="3"/>
        <v>Solid</v>
      </c>
      <c r="I100" s="6">
        <v>0</v>
      </c>
      <c r="J100" s="6">
        <v>0</v>
      </c>
      <c r="K100" s="5" t="s">
        <v>678</v>
      </c>
      <c r="L100" s="5" t="s">
        <v>383</v>
      </c>
      <c r="M100" s="27" t="str">
        <f t="shared" si="4"/>
        <v>recreation_park_area_BEACH</v>
      </c>
      <c r="N100" s="27" t="str">
        <f t="shared" si="5"/>
        <v>''Level_Name'' = 'VA_SITE_MISC' AND ''Level'' = '16' AND ''Color'' = '5' AND ''Linetype'' = 'Solid' AND ''LineWt''= '0' AND ''RefName'' = 'BEACH'</v>
      </c>
      <c r="O100" s="5"/>
      <c r="P100" s="5"/>
      <c r="Q100" s="5"/>
      <c r="R100" s="5"/>
      <c r="S100" s="4" t="s">
        <v>639</v>
      </c>
    </row>
    <row r="101" spans="1:19" ht="12.75" customHeight="1" x14ac:dyDescent="0.2">
      <c r="A101" s="5" t="s">
        <v>145</v>
      </c>
      <c r="B101" s="13" t="s">
        <v>320</v>
      </c>
      <c r="C101" s="13" t="s">
        <v>350</v>
      </c>
      <c r="D101" s="5" t="s">
        <v>1</v>
      </c>
      <c r="E101" s="4" t="s">
        <v>291</v>
      </c>
      <c r="F101" s="6">
        <v>16</v>
      </c>
      <c r="G101" s="6">
        <v>5</v>
      </c>
      <c r="H101" s="9" t="str">
        <f t="shared" si="3"/>
        <v>Solid</v>
      </c>
      <c r="I101" s="6">
        <v>0</v>
      </c>
      <c r="J101" s="6">
        <v>0</v>
      </c>
      <c r="K101" s="5" t="s">
        <v>416</v>
      </c>
      <c r="L101" s="5" t="s">
        <v>113</v>
      </c>
      <c r="M101" s="27" t="str">
        <f t="shared" si="4"/>
        <v>bleachers_area_BL</v>
      </c>
      <c r="N101" s="27" t="str">
        <f t="shared" si="5"/>
        <v>''Level_Name'' = 'VA_SITE_MISC' AND ''Level'' = '16' AND ''Color'' = '5' AND ''Linetype'' = 'Solid' AND ''LineWt''= '0' AND ''RefName'' = 'BL'</v>
      </c>
      <c r="O101" s="5"/>
      <c r="P101" s="5"/>
      <c r="Q101" s="5"/>
      <c r="R101" s="5"/>
    </row>
    <row r="102" spans="1:19" ht="12.75" customHeight="1" x14ac:dyDescent="0.2">
      <c r="A102" s="2" t="s">
        <v>698</v>
      </c>
      <c r="B102" s="13" t="s">
        <v>320</v>
      </c>
      <c r="C102" s="13" t="s">
        <v>350</v>
      </c>
      <c r="D102" s="2" t="s">
        <v>618</v>
      </c>
      <c r="E102" s="4" t="s">
        <v>291</v>
      </c>
      <c r="F102" s="6">
        <v>16</v>
      </c>
      <c r="G102" s="6">
        <v>5</v>
      </c>
      <c r="H102" s="9" t="str">
        <f t="shared" si="3"/>
        <v>Solid</v>
      </c>
      <c r="I102" s="6">
        <v>0</v>
      </c>
      <c r="J102" s="6">
        <v>0</v>
      </c>
      <c r="K102" s="5" t="s">
        <v>416</v>
      </c>
      <c r="L102" s="8" t="s">
        <v>619</v>
      </c>
      <c r="M102" s="27" t="str">
        <f t="shared" si="4"/>
        <v>boat_ramp_area_BOAT RAMP</v>
      </c>
      <c r="N102" s="27" t="str">
        <f t="shared" si="5"/>
        <v>''Level_Name'' = 'VA_SITE_MISC' AND ''Level'' = '16' AND ''Color'' = '5' AND ''Linetype'' = 'Solid' AND ''LineWt''= '0' AND ''RefName'' = 'BOAT RAMP'</v>
      </c>
      <c r="O102" s="8"/>
      <c r="P102" s="8"/>
      <c r="Q102" s="8"/>
      <c r="R102" s="8"/>
      <c r="S102" s="4" t="s">
        <v>617</v>
      </c>
    </row>
    <row r="103" spans="1:19" ht="12.75" customHeight="1" x14ac:dyDescent="0.2">
      <c r="A103" s="16" t="s">
        <v>699</v>
      </c>
      <c r="B103" s="13" t="s">
        <v>320</v>
      </c>
      <c r="C103" s="13" t="s">
        <v>350</v>
      </c>
      <c r="D103" s="5" t="s">
        <v>190</v>
      </c>
      <c r="E103" s="4" t="s">
        <v>291</v>
      </c>
      <c r="F103" s="6">
        <v>16</v>
      </c>
      <c r="G103" s="6">
        <v>5</v>
      </c>
      <c r="H103" s="9" t="str">
        <f t="shared" si="3"/>
        <v>Solid</v>
      </c>
      <c r="I103" s="6">
        <v>0</v>
      </c>
      <c r="J103" s="6">
        <v>0</v>
      </c>
      <c r="K103" s="5" t="s">
        <v>265</v>
      </c>
      <c r="L103" s="5" t="s">
        <v>191</v>
      </c>
      <c r="M103" s="27" t="str">
        <f t="shared" si="4"/>
        <v>borrow_area_BORROW AREA</v>
      </c>
      <c r="N103" s="27" t="str">
        <f t="shared" si="5"/>
        <v>''Level_Name'' = 'VA_SITE_MISC' AND ''Level'' = '16' AND ''Color'' = '5' AND ''Linetype'' = 'Solid' AND ''LineWt''= '0' AND ''RefName'' = 'BORROW AREA'</v>
      </c>
      <c r="O103" s="5"/>
      <c r="P103" s="5"/>
      <c r="Q103" s="5"/>
      <c r="R103" s="5"/>
    </row>
    <row r="104" spans="1:19" ht="12.75" customHeight="1" x14ac:dyDescent="0.2">
      <c r="A104" s="16" t="s">
        <v>700</v>
      </c>
      <c r="B104" s="13" t="s">
        <v>320</v>
      </c>
      <c r="C104" s="13" t="s">
        <v>350</v>
      </c>
      <c r="D104" s="5" t="s">
        <v>192</v>
      </c>
      <c r="E104" s="4" t="s">
        <v>291</v>
      </c>
      <c r="F104" s="6">
        <v>16</v>
      </c>
      <c r="G104" s="6">
        <v>5</v>
      </c>
      <c r="H104" s="9" t="str">
        <f t="shared" si="3"/>
        <v>Solid</v>
      </c>
      <c r="I104" s="6">
        <v>0</v>
      </c>
      <c r="J104" s="6">
        <v>0</v>
      </c>
      <c r="K104" s="5" t="s">
        <v>265</v>
      </c>
      <c r="L104" s="5" t="s">
        <v>193</v>
      </c>
      <c r="M104" s="27" t="str">
        <f t="shared" si="4"/>
        <v>borrow_pit_area_BORROW PIT</v>
      </c>
      <c r="N104" s="27" t="str">
        <f t="shared" si="5"/>
        <v>''Level_Name'' = 'VA_SITE_MISC' AND ''Level'' = '16' AND ''Color'' = '5' AND ''Linetype'' = 'Solid' AND ''LineWt''= '0' AND ''RefName'' = 'BORROW PIT'</v>
      </c>
      <c r="O104" s="5"/>
      <c r="P104" s="5"/>
      <c r="Q104" s="5"/>
      <c r="R104" s="5"/>
    </row>
    <row r="105" spans="1:19" ht="12.75" customHeight="1" x14ac:dyDescent="0.2">
      <c r="A105" s="5" t="s">
        <v>65</v>
      </c>
      <c r="B105" s="13" t="s">
        <v>320</v>
      </c>
      <c r="C105" s="13" t="s">
        <v>350</v>
      </c>
      <c r="D105" s="5" t="s">
        <v>77</v>
      </c>
      <c r="E105" s="4" t="s">
        <v>291</v>
      </c>
      <c r="F105" s="6">
        <v>16</v>
      </c>
      <c r="G105" s="6">
        <v>5</v>
      </c>
      <c r="H105" s="9" t="str">
        <f t="shared" si="3"/>
        <v>Solid</v>
      </c>
      <c r="I105" s="6">
        <v>0</v>
      </c>
      <c r="J105" s="6">
        <v>0</v>
      </c>
      <c r="K105" s="4" t="s">
        <v>41</v>
      </c>
      <c r="L105" s="4" t="s">
        <v>37</v>
      </c>
      <c r="M105" s="27" t="str">
        <f t="shared" si="4"/>
        <v>miscellaneous_feature_area_BW</v>
      </c>
      <c r="N105" s="27" t="str">
        <f t="shared" si="5"/>
        <v>''Level_Name'' = 'VA_SITE_MISC' AND ''Level'' = '16' AND ''Color'' = '5' AND ''Linetype'' = 'Solid' AND ''LineWt''= '0' AND ''RefName'' = 'BW'</v>
      </c>
    </row>
    <row r="106" spans="1:19" ht="12.75" customHeight="1" x14ac:dyDescent="0.2">
      <c r="A106" s="5" t="s">
        <v>475</v>
      </c>
      <c r="B106" s="13" t="s">
        <v>320</v>
      </c>
      <c r="C106" s="13" t="s">
        <v>350</v>
      </c>
      <c r="D106" s="5" t="s">
        <v>476</v>
      </c>
      <c r="E106" s="4" t="s">
        <v>291</v>
      </c>
      <c r="F106" s="6">
        <v>16</v>
      </c>
      <c r="G106" s="6">
        <v>5</v>
      </c>
      <c r="H106" s="9" t="str">
        <f t="shared" si="3"/>
        <v>Solid</v>
      </c>
      <c r="I106" s="6">
        <v>0</v>
      </c>
      <c r="J106" s="6">
        <v>0</v>
      </c>
      <c r="K106" s="4" t="s">
        <v>418</v>
      </c>
      <c r="L106" s="8" t="s">
        <v>477</v>
      </c>
      <c r="M106" s="27" t="str">
        <f t="shared" si="4"/>
        <v>canal_area_CANAL</v>
      </c>
      <c r="N106" s="27" t="str">
        <f t="shared" si="5"/>
        <v>''Level_Name'' = 'VA_SITE_MISC' AND ''Level'' = '16' AND ''Color'' = '5' AND ''Linetype'' = 'Solid' AND ''LineWt''= '0' AND ''RefName'' = 'CANAL'</v>
      </c>
      <c r="O106" s="8"/>
      <c r="P106" s="8"/>
      <c r="Q106" s="8"/>
      <c r="R106" s="8"/>
    </row>
    <row r="107" spans="1:19" ht="12.75" customHeight="1" x14ac:dyDescent="0.2">
      <c r="A107" s="5" t="s">
        <v>478</v>
      </c>
      <c r="B107" s="13" t="s">
        <v>320</v>
      </c>
      <c r="C107" s="13" t="s">
        <v>350</v>
      </c>
      <c r="D107" s="5" t="s">
        <v>479</v>
      </c>
      <c r="E107" s="4" t="s">
        <v>291</v>
      </c>
      <c r="F107" s="6">
        <v>16</v>
      </c>
      <c r="G107" s="6">
        <v>5</v>
      </c>
      <c r="H107" s="9" t="str">
        <f t="shared" si="3"/>
        <v>Solid</v>
      </c>
      <c r="I107" s="6">
        <v>0</v>
      </c>
      <c r="J107" s="6">
        <v>0</v>
      </c>
      <c r="K107" s="2" t="s">
        <v>481</v>
      </c>
      <c r="L107" s="4" t="s">
        <v>480</v>
      </c>
      <c r="M107" s="27" t="str">
        <f t="shared" si="4"/>
        <v>conveyor_area_CONVEYOR</v>
      </c>
      <c r="N107" s="27" t="str">
        <f t="shared" si="5"/>
        <v>''Level_Name'' = 'VA_SITE_MISC' AND ''Level'' = '16' AND ''Color'' = '5' AND ''Linetype'' = 'Solid' AND ''LineWt''= '0' AND ''RefName'' = 'CONVEYOR'</v>
      </c>
    </row>
    <row r="108" spans="1:19" ht="12.75" customHeight="1" x14ac:dyDescent="0.2">
      <c r="A108" s="5" t="s">
        <v>597</v>
      </c>
      <c r="B108" s="13" t="s">
        <v>320</v>
      </c>
      <c r="C108" s="13" t="s">
        <v>350</v>
      </c>
      <c r="D108" s="5" t="s">
        <v>599</v>
      </c>
      <c r="E108" s="4" t="s">
        <v>291</v>
      </c>
      <c r="F108" s="6">
        <v>16</v>
      </c>
      <c r="G108" s="6">
        <v>5</v>
      </c>
      <c r="H108" s="9" t="str">
        <f t="shared" si="3"/>
        <v>Solid</v>
      </c>
      <c r="I108" s="6">
        <v>0</v>
      </c>
      <c r="J108" s="6">
        <v>0</v>
      </c>
      <c r="K108" s="8" t="s">
        <v>481</v>
      </c>
      <c r="L108" s="4" t="s">
        <v>598</v>
      </c>
      <c r="M108" s="27" t="str">
        <f t="shared" si="4"/>
        <v>crane_area_CRANE</v>
      </c>
      <c r="N108" s="27" t="str">
        <f t="shared" si="5"/>
        <v>''Level_Name'' = 'VA_SITE_MISC' AND ''Level'' = '16' AND ''Color'' = '5' AND ''Linetype'' = 'Solid' AND ''LineWt''= '0' AND ''RefName'' = 'CRANE'</v>
      </c>
    </row>
    <row r="109" spans="1:19" ht="12.75" customHeight="1" x14ac:dyDescent="0.2">
      <c r="A109" s="5" t="s">
        <v>66</v>
      </c>
      <c r="B109" s="13" t="s">
        <v>320</v>
      </c>
      <c r="C109" s="13" t="s">
        <v>350</v>
      </c>
      <c r="D109" s="5" t="s">
        <v>104</v>
      </c>
      <c r="E109" s="4" t="s">
        <v>291</v>
      </c>
      <c r="F109" s="6">
        <v>16</v>
      </c>
      <c r="G109" s="6">
        <v>5</v>
      </c>
      <c r="H109" s="9" t="str">
        <f t="shared" si="3"/>
        <v>Solid</v>
      </c>
      <c r="I109" s="6">
        <v>0</v>
      </c>
      <c r="J109" s="6">
        <v>0</v>
      </c>
      <c r="K109" s="5" t="s">
        <v>209</v>
      </c>
      <c r="L109" s="8" t="s">
        <v>208</v>
      </c>
      <c r="M109" s="27" t="str">
        <f t="shared" si="4"/>
        <v>comm_antenna_area_DISH</v>
      </c>
      <c r="N109" s="27" t="str">
        <f t="shared" si="5"/>
        <v>''Level_Name'' = 'VA_SITE_MISC' AND ''Level'' = '16' AND ''Color'' = '5' AND ''Linetype'' = 'Solid' AND ''LineWt''= '0' AND ''RefName'' = 'DISH'</v>
      </c>
      <c r="O109" s="8"/>
      <c r="P109" s="8"/>
      <c r="Q109" s="8"/>
      <c r="R109" s="8"/>
    </row>
    <row r="110" spans="1:19" ht="12.75" customHeight="1" x14ac:dyDescent="0.2">
      <c r="A110" s="5" t="s">
        <v>460</v>
      </c>
      <c r="B110" s="13" t="s">
        <v>320</v>
      </c>
      <c r="C110" s="13" t="s">
        <v>350</v>
      </c>
      <c r="D110" s="5" t="s">
        <v>461</v>
      </c>
      <c r="E110" s="4" t="s">
        <v>291</v>
      </c>
      <c r="F110" s="6">
        <v>16</v>
      </c>
      <c r="G110" s="6">
        <v>5</v>
      </c>
      <c r="H110" s="9" t="str">
        <f t="shared" si="3"/>
        <v>Solid</v>
      </c>
      <c r="I110" s="6">
        <v>0</v>
      </c>
      <c r="J110" s="6">
        <v>0</v>
      </c>
      <c r="K110" s="5" t="s">
        <v>416</v>
      </c>
      <c r="L110" s="8" t="s">
        <v>462</v>
      </c>
      <c r="M110" s="27" t="str">
        <f t="shared" si="4"/>
        <v>boating_area_DOCK</v>
      </c>
      <c r="N110" s="27" t="str">
        <f t="shared" si="5"/>
        <v>''Level_Name'' = 'VA_SITE_MISC' AND ''Level'' = '16' AND ''Color'' = '5' AND ''Linetype'' = 'Solid' AND ''LineWt''= '0' AND ''RefName'' = 'DOCK'</v>
      </c>
      <c r="O110" s="8"/>
      <c r="P110" s="8"/>
      <c r="Q110" s="8"/>
      <c r="R110" s="8"/>
    </row>
    <row r="111" spans="1:19" ht="12.75" customHeight="1" x14ac:dyDescent="0.2">
      <c r="A111" s="5" t="s">
        <v>520</v>
      </c>
      <c r="B111" s="13" t="s">
        <v>320</v>
      </c>
      <c r="C111" s="13" t="s">
        <v>350</v>
      </c>
      <c r="D111" s="5" t="s">
        <v>521</v>
      </c>
      <c r="E111" s="4" t="s">
        <v>291</v>
      </c>
      <c r="F111" s="6">
        <v>16</v>
      </c>
      <c r="G111" s="6">
        <v>5</v>
      </c>
      <c r="H111" s="9" t="str">
        <f t="shared" si="3"/>
        <v>Solid</v>
      </c>
      <c r="I111" s="6">
        <v>0</v>
      </c>
      <c r="J111" s="6">
        <v>0</v>
      </c>
      <c r="K111" s="8" t="s">
        <v>600</v>
      </c>
      <c r="L111" s="8" t="s">
        <v>549</v>
      </c>
      <c r="M111" s="27" t="str">
        <f t="shared" si="4"/>
        <v>drydock_area_DRYDOCK</v>
      </c>
      <c r="N111" s="27" t="str">
        <f t="shared" si="5"/>
        <v>''Level_Name'' = 'VA_SITE_MISC' AND ''Level'' = '16' AND ''Color'' = '5' AND ''Linetype'' = 'Solid' AND ''LineWt''= '0' AND ''RefName'' = 'DRYDOCK'</v>
      </c>
      <c r="O111" s="8"/>
      <c r="P111" s="8"/>
      <c r="Q111" s="8"/>
      <c r="R111" s="8"/>
    </row>
    <row r="112" spans="1:19" ht="12.75" customHeight="1" x14ac:dyDescent="0.2">
      <c r="A112" s="5" t="s">
        <v>67</v>
      </c>
      <c r="B112" s="13" t="s">
        <v>320</v>
      </c>
      <c r="C112" s="13" t="s">
        <v>350</v>
      </c>
      <c r="D112" s="5" t="s">
        <v>76</v>
      </c>
      <c r="E112" s="4" t="s">
        <v>291</v>
      </c>
      <c r="F112" s="7">
        <v>16</v>
      </c>
      <c r="G112" s="7">
        <v>5</v>
      </c>
      <c r="H112" s="9" t="str">
        <f t="shared" si="3"/>
        <v>Solid</v>
      </c>
      <c r="I112" s="7">
        <v>0</v>
      </c>
      <c r="J112" s="6">
        <v>0</v>
      </c>
      <c r="K112" s="4" t="s">
        <v>41</v>
      </c>
      <c r="L112" s="4" t="s">
        <v>37</v>
      </c>
      <c r="M112" s="27" t="str">
        <f t="shared" si="4"/>
        <v>miscellaneous_feature_area_EW</v>
      </c>
      <c r="N112" s="27" t="str">
        <f t="shared" si="5"/>
        <v>''Level_Name'' = 'VA_SITE_MISC' AND ''Level'' = '16' AND ''Color'' = '5' AND ''Linetype'' = 'Solid' AND ''LineWt''= '0' AND ''RefName'' = 'EW'</v>
      </c>
    </row>
    <row r="113" spans="1:19" ht="12.75" customHeight="1" x14ac:dyDescent="0.2">
      <c r="A113" s="5" t="s">
        <v>232</v>
      </c>
      <c r="B113" s="13" t="s">
        <v>320</v>
      </c>
      <c r="C113" s="13" t="s">
        <v>350</v>
      </c>
      <c r="D113" s="5" t="s">
        <v>233</v>
      </c>
      <c r="E113" s="4" t="s">
        <v>291</v>
      </c>
      <c r="F113" s="6">
        <v>16</v>
      </c>
      <c r="G113" s="6">
        <v>5</v>
      </c>
      <c r="H113" s="9" t="str">
        <f t="shared" si="3"/>
        <v>Solid</v>
      </c>
      <c r="I113" s="6">
        <v>0</v>
      </c>
      <c r="J113" s="6">
        <v>0</v>
      </c>
      <c r="K113" s="5" t="s">
        <v>265</v>
      </c>
      <c r="L113" s="5" t="s">
        <v>267</v>
      </c>
      <c r="M113" s="27" t="str">
        <f t="shared" si="4"/>
        <v>land_cover_area_GVL</v>
      </c>
      <c r="N113" s="27" t="str">
        <f t="shared" si="5"/>
        <v>''Level_Name'' = 'VA_SITE_MISC' AND ''Level'' = '16' AND ''Color'' = '5' AND ''Linetype'' = 'Solid' AND ''LineWt''= '0' AND ''RefName'' = 'GVL'</v>
      </c>
      <c r="O113" s="5"/>
      <c r="P113" s="5"/>
      <c r="Q113" s="5"/>
      <c r="R113" s="5"/>
    </row>
    <row r="114" spans="1:19" ht="12.75" customHeight="1" x14ac:dyDescent="0.2">
      <c r="A114" s="5" t="s">
        <v>215</v>
      </c>
      <c r="B114" s="14" t="s">
        <v>239</v>
      </c>
      <c r="C114" s="13" t="s">
        <v>350</v>
      </c>
      <c r="D114" s="5" t="s">
        <v>216</v>
      </c>
      <c r="E114" s="4" t="s">
        <v>289</v>
      </c>
      <c r="F114" s="6">
        <v>21</v>
      </c>
      <c r="G114" s="6">
        <v>5</v>
      </c>
      <c r="H114" s="9" t="str">
        <f t="shared" si="3"/>
        <v>Solid</v>
      </c>
      <c r="I114" s="6">
        <v>0</v>
      </c>
      <c r="J114" s="6">
        <v>0</v>
      </c>
      <c r="K114" s="5" t="s">
        <v>39</v>
      </c>
      <c r="L114" s="5" t="s">
        <v>95</v>
      </c>
      <c r="M114" s="27" t="str">
        <f t="shared" si="4"/>
        <v>road_feature_point_JB</v>
      </c>
      <c r="N114" s="27" t="str">
        <f t="shared" si="5"/>
        <v>''Level_Name'' = 'VA_SITE_WALL' AND ''Level'' = '21' AND ''Color'' = '5' AND ''Linetype'' = 'Solid' AND ''LineWt''= '0' AND ''RefName'' = 'JB'</v>
      </c>
      <c r="O114" s="5"/>
      <c r="P114" s="5"/>
      <c r="Q114" s="5"/>
      <c r="R114" s="5"/>
    </row>
    <row r="115" spans="1:19" ht="12.75" customHeight="1" x14ac:dyDescent="0.2">
      <c r="A115" s="5" t="s">
        <v>640</v>
      </c>
      <c r="B115" s="13" t="s">
        <v>320</v>
      </c>
      <c r="C115" s="13" t="s">
        <v>350</v>
      </c>
      <c r="D115" s="5" t="s">
        <v>642</v>
      </c>
      <c r="E115" s="4" t="s">
        <v>291</v>
      </c>
      <c r="F115" s="6">
        <v>16</v>
      </c>
      <c r="G115" s="6">
        <v>5</v>
      </c>
      <c r="H115" s="9" t="str">
        <f t="shared" si="3"/>
        <v>Solid</v>
      </c>
      <c r="I115" s="6">
        <v>0</v>
      </c>
      <c r="J115" s="6">
        <v>0</v>
      </c>
      <c r="K115" s="8" t="s">
        <v>600</v>
      </c>
      <c r="L115" s="5" t="s">
        <v>641</v>
      </c>
      <c r="M115" s="27" t="str">
        <f t="shared" si="4"/>
        <v>jetty_area_JETTY</v>
      </c>
      <c r="N115" s="27" t="str">
        <f t="shared" si="5"/>
        <v>''Level_Name'' = 'VA_SITE_MISC' AND ''Level'' = '16' AND ''Color'' = '5' AND ''Linetype'' = 'Solid' AND ''LineWt''= '0' AND ''RefName'' = 'JETTY'</v>
      </c>
      <c r="O115" s="5"/>
      <c r="P115" s="5"/>
      <c r="Q115" s="5"/>
      <c r="R115" s="5"/>
      <c r="S115" s="42" t="s">
        <v>643</v>
      </c>
    </row>
    <row r="116" spans="1:19" ht="12.75" customHeight="1" x14ac:dyDescent="0.2">
      <c r="A116" s="5" t="s">
        <v>219</v>
      </c>
      <c r="B116" s="13" t="s">
        <v>320</v>
      </c>
      <c r="C116" s="13" t="s">
        <v>350</v>
      </c>
      <c r="D116" s="5" t="s">
        <v>220</v>
      </c>
      <c r="E116" s="4" t="s">
        <v>291</v>
      </c>
      <c r="F116" s="6">
        <v>16</v>
      </c>
      <c r="G116" s="6">
        <v>5</v>
      </c>
      <c r="H116" s="9" t="str">
        <f t="shared" si="3"/>
        <v>Solid</v>
      </c>
      <c r="I116" s="6">
        <v>0</v>
      </c>
      <c r="J116" s="6">
        <v>0</v>
      </c>
      <c r="K116" s="5" t="s">
        <v>41</v>
      </c>
      <c r="L116" s="5" t="s">
        <v>37</v>
      </c>
      <c r="M116" s="27" t="str">
        <f t="shared" si="4"/>
        <v>miscellaneous_feature_area_LDK</v>
      </c>
      <c r="N116" s="27" t="str">
        <f t="shared" si="5"/>
        <v>''Level_Name'' = 'VA_SITE_MISC' AND ''Level'' = '16' AND ''Color'' = '5' AND ''Linetype'' = 'Solid' AND ''LineWt''= '0' AND ''RefName'' = 'LDK'</v>
      </c>
      <c r="O116" s="5"/>
      <c r="P116" s="5"/>
      <c r="Q116" s="5"/>
      <c r="R116" s="5"/>
    </row>
    <row r="117" spans="1:19" ht="12.75" customHeight="1" x14ac:dyDescent="0.2">
      <c r="A117" s="5" t="s">
        <v>484</v>
      </c>
      <c r="B117" s="13" t="s">
        <v>320</v>
      </c>
      <c r="C117" s="13" t="s">
        <v>350</v>
      </c>
      <c r="D117" s="5" t="s">
        <v>485</v>
      </c>
      <c r="E117" s="4" t="s">
        <v>291</v>
      </c>
      <c r="F117" s="6">
        <v>16</v>
      </c>
      <c r="G117" s="6">
        <v>5</v>
      </c>
      <c r="H117" s="9" t="str">
        <f t="shared" si="3"/>
        <v>Solid</v>
      </c>
      <c r="I117" s="6">
        <v>0</v>
      </c>
      <c r="J117" s="6">
        <v>0</v>
      </c>
      <c r="K117" s="5" t="s">
        <v>482</v>
      </c>
      <c r="L117" s="5" t="s">
        <v>483</v>
      </c>
      <c r="M117" s="27" t="str">
        <f t="shared" si="4"/>
        <v>solid_waste_landfill_area_LF</v>
      </c>
      <c r="N117" s="27" t="str">
        <f t="shared" si="5"/>
        <v>''Level_Name'' = 'VA_SITE_MISC' AND ''Level'' = '16' AND ''Color'' = '5' AND ''Linetype'' = 'Solid' AND ''LineWt''= '0' AND ''RefName'' = 'LF'</v>
      </c>
      <c r="O117" s="5"/>
      <c r="P117" s="5"/>
      <c r="Q117" s="5"/>
      <c r="R117" s="5"/>
    </row>
    <row r="118" spans="1:19" ht="12.75" customHeight="1" x14ac:dyDescent="0.2">
      <c r="A118" s="5" t="s">
        <v>464</v>
      </c>
      <c r="B118" s="13" t="s">
        <v>320</v>
      </c>
      <c r="C118" s="13" t="s">
        <v>350</v>
      </c>
      <c r="D118" s="5" t="s">
        <v>465</v>
      </c>
      <c r="E118" s="4" t="s">
        <v>291</v>
      </c>
      <c r="F118" s="6">
        <v>16</v>
      </c>
      <c r="G118" s="6">
        <v>5</v>
      </c>
      <c r="H118" s="9" t="str">
        <f t="shared" si="3"/>
        <v>Solid</v>
      </c>
      <c r="I118" s="6">
        <v>0</v>
      </c>
      <c r="J118" s="6">
        <v>0</v>
      </c>
      <c r="K118" s="5" t="s">
        <v>265</v>
      </c>
      <c r="L118" s="5" t="s">
        <v>267</v>
      </c>
      <c r="M118" s="27" t="str">
        <f t="shared" si="4"/>
        <v>land_cover_area_LS</v>
      </c>
      <c r="N118" s="27" t="str">
        <f t="shared" si="5"/>
        <v>''Level_Name'' = 'VA_SITE_MISC' AND ''Level'' = '16' AND ''Color'' = '5' AND ''Linetype'' = 'Solid' AND ''LineWt''= '0' AND ''RefName'' = 'LS'</v>
      </c>
      <c r="O118" s="5"/>
      <c r="P118" s="5"/>
      <c r="Q118" s="5"/>
      <c r="R118" s="5"/>
    </row>
    <row r="119" spans="1:19" ht="12.75" customHeight="1" x14ac:dyDescent="0.2">
      <c r="A119" s="5" t="s">
        <v>310</v>
      </c>
      <c r="B119" s="13" t="s">
        <v>320</v>
      </c>
      <c r="C119" s="13" t="s">
        <v>350</v>
      </c>
      <c r="D119" s="5" t="s">
        <v>322</v>
      </c>
      <c r="E119" s="4" t="s">
        <v>291</v>
      </c>
      <c r="F119" s="6">
        <v>16</v>
      </c>
      <c r="G119" s="6">
        <v>5</v>
      </c>
      <c r="H119" s="9" t="str">
        <f t="shared" si="3"/>
        <v>Solid</v>
      </c>
      <c r="I119" s="6">
        <v>0</v>
      </c>
      <c r="J119" s="6">
        <v>0</v>
      </c>
      <c r="K119" s="5" t="s">
        <v>311</v>
      </c>
      <c r="L119" s="5" t="s">
        <v>313</v>
      </c>
      <c r="M119" s="27" t="str">
        <f t="shared" si="4"/>
        <v>historic_feature_area_MONUMENT</v>
      </c>
      <c r="N119" s="27" t="str">
        <f t="shared" si="5"/>
        <v>''Level_Name'' = 'VA_SITE_MISC' AND ''Level'' = '16' AND ''Color'' = '5' AND ''Linetype'' = 'Solid' AND ''LineWt''= '0' AND ''RefName'' = 'MONUMENT'</v>
      </c>
      <c r="O119" s="5"/>
      <c r="P119" s="5"/>
      <c r="Q119" s="5"/>
      <c r="R119" s="5"/>
    </row>
    <row r="120" spans="1:19" ht="12.75" customHeight="1" x14ac:dyDescent="0.2">
      <c r="A120" s="5" t="s">
        <v>234</v>
      </c>
      <c r="B120" s="13" t="s">
        <v>320</v>
      </c>
      <c r="C120" s="13" t="s">
        <v>350</v>
      </c>
      <c r="D120" s="2" t="s">
        <v>689</v>
      </c>
      <c r="E120" s="4" t="s">
        <v>291</v>
      </c>
      <c r="F120" s="6">
        <v>16</v>
      </c>
      <c r="G120" s="6">
        <v>5</v>
      </c>
      <c r="H120" s="9" t="str">
        <f t="shared" si="3"/>
        <v>Solid</v>
      </c>
      <c r="I120" s="6">
        <v>0</v>
      </c>
      <c r="J120" s="6">
        <v>0</v>
      </c>
      <c r="K120" s="5" t="s">
        <v>265</v>
      </c>
      <c r="L120" s="23" t="s">
        <v>267</v>
      </c>
      <c r="M120" s="27" t="str">
        <f t="shared" si="4"/>
        <v>land_cover_area_NG</v>
      </c>
      <c r="N120" s="27" t="str">
        <f t="shared" si="5"/>
        <v>''Level_Name'' = 'VA_SITE_MISC' AND ''Level'' = '16' AND ''Color'' = '5' AND ''Linetype'' = 'Solid' AND ''LineWt''= '0' AND ''RefName'' = 'NG'</v>
      </c>
      <c r="O120" s="23"/>
      <c r="P120" s="23"/>
      <c r="Q120" s="23"/>
      <c r="R120" s="23"/>
    </row>
    <row r="121" spans="1:19" ht="12.75" customHeight="1" x14ac:dyDescent="0.2">
      <c r="A121" s="5" t="s">
        <v>429</v>
      </c>
      <c r="B121" s="13" t="s">
        <v>320</v>
      </c>
      <c r="C121" s="13" t="s">
        <v>350</v>
      </c>
      <c r="D121" s="5" t="s">
        <v>108</v>
      </c>
      <c r="E121" s="4" t="s">
        <v>291</v>
      </c>
      <c r="F121" s="6">
        <v>16</v>
      </c>
      <c r="G121" s="6">
        <v>5</v>
      </c>
      <c r="H121" s="9" t="str">
        <f t="shared" si="3"/>
        <v>Solid</v>
      </c>
      <c r="I121" s="6">
        <v>0</v>
      </c>
      <c r="J121" s="6">
        <v>0</v>
      </c>
      <c r="K121" s="5" t="s">
        <v>416</v>
      </c>
      <c r="L121" s="5" t="s">
        <v>92</v>
      </c>
      <c r="M121" s="27" t="str">
        <f t="shared" si="4"/>
        <v>picnic_area_PICNIC</v>
      </c>
      <c r="N121" s="27" t="str">
        <f t="shared" si="5"/>
        <v>''Level_Name'' = 'VA_SITE_MISC' AND ''Level'' = '16' AND ''Color'' = '5' AND ''Linetype'' = 'Solid' AND ''LineWt''= '0' AND ''RefName'' = 'PICNIC'</v>
      </c>
      <c r="O121" s="5"/>
      <c r="P121" s="5"/>
      <c r="Q121" s="5"/>
      <c r="R121" s="5"/>
    </row>
    <row r="122" spans="1:19" ht="12.75" customHeight="1" x14ac:dyDescent="0.2">
      <c r="A122" s="5" t="s">
        <v>522</v>
      </c>
      <c r="B122" s="13" t="s">
        <v>320</v>
      </c>
      <c r="C122" s="13" t="s">
        <v>350</v>
      </c>
      <c r="D122" s="5" t="s">
        <v>615</v>
      </c>
      <c r="E122" s="4" t="s">
        <v>291</v>
      </c>
      <c r="F122" s="6">
        <v>16</v>
      </c>
      <c r="G122" s="6">
        <v>5</v>
      </c>
      <c r="H122" s="9" t="str">
        <f t="shared" si="3"/>
        <v>Solid</v>
      </c>
      <c r="I122" s="6">
        <v>0</v>
      </c>
      <c r="J122" s="6">
        <v>0</v>
      </c>
      <c r="K122" s="8" t="s">
        <v>600</v>
      </c>
      <c r="L122" s="5" t="s">
        <v>523</v>
      </c>
      <c r="M122" s="27" t="str">
        <f t="shared" si="4"/>
        <v>mooring_facility_area_PIER</v>
      </c>
      <c r="N122" s="27" t="str">
        <f t="shared" si="5"/>
        <v>''Level_Name'' = 'VA_SITE_MISC' AND ''Level'' = '16' AND ''Color'' = '5' AND ''Linetype'' = 'Solid' AND ''LineWt''= '0' AND ''RefName'' = 'PIER'</v>
      </c>
      <c r="O122" s="5"/>
      <c r="P122" s="5"/>
      <c r="Q122" s="5"/>
      <c r="R122" s="5"/>
      <c r="S122" s="42" t="s">
        <v>627</v>
      </c>
    </row>
    <row r="123" spans="1:19" ht="12.75" customHeight="1" x14ac:dyDescent="0.2">
      <c r="A123" s="5" t="s">
        <v>261</v>
      </c>
      <c r="B123" s="13" t="s">
        <v>320</v>
      </c>
      <c r="C123" s="13" t="s">
        <v>350</v>
      </c>
      <c r="D123" s="5" t="s">
        <v>259</v>
      </c>
      <c r="E123" s="4" t="s">
        <v>291</v>
      </c>
      <c r="F123" s="6">
        <v>16</v>
      </c>
      <c r="G123" s="6">
        <v>5</v>
      </c>
      <c r="H123" s="9" t="str">
        <f t="shared" si="3"/>
        <v>Solid</v>
      </c>
      <c r="I123" s="6">
        <v>0</v>
      </c>
      <c r="J123" s="6">
        <v>0</v>
      </c>
      <c r="K123" s="5" t="s">
        <v>41</v>
      </c>
      <c r="L123" s="5" t="s">
        <v>37</v>
      </c>
      <c r="M123" s="27" t="str">
        <f t="shared" si="4"/>
        <v>miscellaneous_feature_area_PILE</v>
      </c>
      <c r="N123" s="27" t="str">
        <f t="shared" si="5"/>
        <v>''Level_Name'' = 'VA_SITE_MISC' AND ''Level'' = '16' AND ''Color'' = '5' AND ''Linetype'' = 'Solid' AND ''LineWt''= '0' AND ''RefName'' = 'PILE'</v>
      </c>
      <c r="O123" s="5"/>
      <c r="P123" s="5"/>
      <c r="Q123" s="5"/>
      <c r="R123" s="5"/>
    </row>
    <row r="124" spans="1:19" ht="12.75" customHeight="1" x14ac:dyDescent="0.2">
      <c r="A124" s="5" t="s">
        <v>260</v>
      </c>
      <c r="B124" s="13" t="s">
        <v>320</v>
      </c>
      <c r="C124" s="13" t="s">
        <v>350</v>
      </c>
      <c r="D124" s="5" t="s">
        <v>258</v>
      </c>
      <c r="E124" s="4" t="s">
        <v>291</v>
      </c>
      <c r="F124" s="6">
        <v>16</v>
      </c>
      <c r="G124" s="6">
        <v>5</v>
      </c>
      <c r="H124" s="9" t="str">
        <f t="shared" si="3"/>
        <v>Solid</v>
      </c>
      <c r="I124" s="6">
        <v>0</v>
      </c>
      <c r="J124" s="6">
        <v>0</v>
      </c>
      <c r="K124" s="5" t="s">
        <v>41</v>
      </c>
      <c r="L124" s="5" t="s">
        <v>37</v>
      </c>
      <c r="M124" s="27" t="str">
        <f t="shared" si="4"/>
        <v>miscellaneous_feature_area_PLANTER</v>
      </c>
      <c r="N124" s="27" t="str">
        <f t="shared" si="5"/>
        <v>''Level_Name'' = 'VA_SITE_MISC' AND ''Level'' = '16' AND ''Color'' = '5' AND ''Linetype'' = 'Solid' AND ''LineWt''= '0' AND ''RefName'' = 'PLANTER'</v>
      </c>
      <c r="O124" s="5"/>
      <c r="P124" s="5"/>
      <c r="Q124" s="5"/>
      <c r="R124" s="5"/>
    </row>
    <row r="125" spans="1:19" ht="12.75" customHeight="1" x14ac:dyDescent="0.2">
      <c r="A125" s="5" t="s">
        <v>230</v>
      </c>
      <c r="B125" s="13" t="s">
        <v>320</v>
      </c>
      <c r="C125" s="13" t="s">
        <v>350</v>
      </c>
      <c r="D125" s="5" t="s">
        <v>231</v>
      </c>
      <c r="E125" s="4" t="s">
        <v>291</v>
      </c>
      <c r="F125" s="6">
        <v>16</v>
      </c>
      <c r="G125" s="6">
        <v>5</v>
      </c>
      <c r="H125" s="9" t="str">
        <f t="shared" si="3"/>
        <v>Solid</v>
      </c>
      <c r="I125" s="6">
        <v>0</v>
      </c>
      <c r="J125" s="6">
        <v>0</v>
      </c>
      <c r="K125" s="5" t="s">
        <v>265</v>
      </c>
      <c r="L125" s="5" t="s">
        <v>267</v>
      </c>
      <c r="M125" s="27" t="str">
        <f t="shared" si="4"/>
        <v>land_cover_area_PTGRS</v>
      </c>
      <c r="N125" s="27" t="str">
        <f t="shared" si="5"/>
        <v>''Level_Name'' = 'VA_SITE_MISC' AND ''Level'' = '16' AND ''Color'' = '5' AND ''Linetype'' = 'Solid' AND ''LineWt''= '0' AND ''RefName'' = 'PTGRS'</v>
      </c>
      <c r="O125" s="5"/>
      <c r="P125" s="5"/>
      <c r="Q125" s="5"/>
      <c r="R125" s="5"/>
    </row>
    <row r="126" spans="1:19" ht="12.75" customHeight="1" x14ac:dyDescent="0.2">
      <c r="A126" s="5" t="s">
        <v>256</v>
      </c>
      <c r="B126" s="13" t="s">
        <v>320</v>
      </c>
      <c r="C126" s="13" t="s">
        <v>350</v>
      </c>
      <c r="D126" s="5" t="s">
        <v>256</v>
      </c>
      <c r="E126" s="4" t="s">
        <v>291</v>
      </c>
      <c r="F126" s="6">
        <v>16</v>
      </c>
      <c r="G126" s="6">
        <v>5</v>
      </c>
      <c r="H126" s="9" t="str">
        <f t="shared" si="3"/>
        <v>Solid</v>
      </c>
      <c r="I126" s="6">
        <v>0</v>
      </c>
      <c r="J126" s="6">
        <v>0</v>
      </c>
      <c r="K126" s="5" t="s">
        <v>209</v>
      </c>
      <c r="L126" s="4" t="s">
        <v>257</v>
      </c>
      <c r="M126" s="27" t="str">
        <f t="shared" si="4"/>
        <v>radar_area_RADAR</v>
      </c>
      <c r="N126" s="27" t="str">
        <f t="shared" si="5"/>
        <v>''Level_Name'' = 'VA_SITE_MISC' AND ''Level'' = '16' AND ''Color'' = '5' AND ''Linetype'' = 'Solid' AND ''LineWt''= '0' AND ''RefName'' = 'RADAR'</v>
      </c>
    </row>
    <row r="127" spans="1:19" ht="12.75" customHeight="1" x14ac:dyDescent="0.2">
      <c r="A127" s="20" t="s">
        <v>701</v>
      </c>
      <c r="B127" s="13" t="s">
        <v>320</v>
      </c>
      <c r="C127" s="13" t="s">
        <v>350</v>
      </c>
      <c r="D127" s="5" t="s">
        <v>105</v>
      </c>
      <c r="E127" s="4" t="s">
        <v>291</v>
      </c>
      <c r="F127" s="6">
        <v>16</v>
      </c>
      <c r="G127" s="6">
        <v>5</v>
      </c>
      <c r="H127" s="9" t="str">
        <f t="shared" si="3"/>
        <v>Solid</v>
      </c>
      <c r="I127" s="6">
        <v>0</v>
      </c>
      <c r="J127" s="6">
        <v>0</v>
      </c>
      <c r="K127" s="5" t="s">
        <v>209</v>
      </c>
      <c r="L127" s="8" t="s">
        <v>208</v>
      </c>
      <c r="M127" s="27" t="str">
        <f t="shared" si="4"/>
        <v>comm_antenna_area_RADIO TOWER</v>
      </c>
      <c r="N127" s="27" t="str">
        <f t="shared" si="5"/>
        <v>''Level_Name'' = 'VA_SITE_MISC' AND ''Level'' = '16' AND ''Color'' = '5' AND ''Linetype'' = 'Solid' AND ''LineWt''= '0' AND ''RefName'' = 'RADIO TOWER'</v>
      </c>
      <c r="O127" s="8"/>
      <c r="P127" s="8"/>
      <c r="Q127" s="8"/>
      <c r="R127" s="8"/>
    </row>
    <row r="128" spans="1:19" ht="12.75" customHeight="1" x14ac:dyDescent="0.2">
      <c r="A128" s="5" t="s">
        <v>647</v>
      </c>
      <c r="B128" s="13" t="s">
        <v>320</v>
      </c>
      <c r="C128" s="13" t="s">
        <v>350</v>
      </c>
      <c r="D128" s="5" t="s">
        <v>225</v>
      </c>
      <c r="E128" s="4" t="s">
        <v>291</v>
      </c>
      <c r="F128" s="6">
        <v>16</v>
      </c>
      <c r="G128" s="6">
        <v>5</v>
      </c>
      <c r="H128" s="9" t="str">
        <f t="shared" si="3"/>
        <v>Solid</v>
      </c>
      <c r="I128" s="6">
        <v>0</v>
      </c>
      <c r="J128" s="6">
        <v>0</v>
      </c>
      <c r="K128" s="5" t="s">
        <v>41</v>
      </c>
      <c r="L128" s="5" t="s">
        <v>37</v>
      </c>
      <c r="M128" s="27" t="str">
        <f t="shared" si="4"/>
        <v>miscellaneous_feature_area_RAMP</v>
      </c>
      <c r="N128" s="27" t="str">
        <f t="shared" si="5"/>
        <v>''Level_Name'' = 'VA_SITE_MISC' AND ''Level'' = '16' AND ''Color'' = '5' AND ''Linetype'' = 'Solid' AND ''LineWt''= '0' AND ''RefName'' = 'RAMP'</v>
      </c>
      <c r="O128" s="5"/>
      <c r="P128" s="5"/>
      <c r="Q128" s="5"/>
      <c r="R128" s="5"/>
    </row>
    <row r="129" spans="1:19" ht="12.75" customHeight="1" x14ac:dyDescent="0.2">
      <c r="A129" s="5" t="s">
        <v>441</v>
      </c>
      <c r="B129" s="13" t="s">
        <v>320</v>
      </c>
      <c r="C129" s="13" t="s">
        <v>350</v>
      </c>
      <c r="D129" s="5" t="s">
        <v>442</v>
      </c>
      <c r="E129" s="4" t="s">
        <v>291</v>
      </c>
      <c r="F129" s="7">
        <v>16</v>
      </c>
      <c r="G129" s="7">
        <v>5</v>
      </c>
      <c r="H129" s="9" t="str">
        <f t="shared" si="3"/>
        <v>Solid</v>
      </c>
      <c r="I129" s="7">
        <v>0</v>
      </c>
      <c r="J129" s="6">
        <v>0</v>
      </c>
      <c r="K129" s="4" t="s">
        <v>361</v>
      </c>
      <c r="L129" s="4" t="s">
        <v>443</v>
      </c>
      <c r="M129" s="27" t="str">
        <f t="shared" si="4"/>
        <v>military_range_area_RANGE</v>
      </c>
      <c r="N129" s="27" t="str">
        <f t="shared" si="5"/>
        <v>''Level_Name'' = 'VA_SITE_MISC' AND ''Level'' = '16' AND ''Color'' = '5' AND ''Linetype'' = 'Solid' AND ''LineWt''= '0' AND ''RefName'' = 'RANGE'</v>
      </c>
    </row>
    <row r="130" spans="1:19" ht="12.75" customHeight="1" x14ac:dyDescent="0.2">
      <c r="A130" s="27" t="s">
        <v>621</v>
      </c>
      <c r="B130" s="3" t="s">
        <v>320</v>
      </c>
      <c r="C130" s="3" t="s">
        <v>350</v>
      </c>
      <c r="D130" s="27" t="s">
        <v>623</v>
      </c>
      <c r="E130" s="4" t="s">
        <v>291</v>
      </c>
      <c r="F130" s="9">
        <v>16</v>
      </c>
      <c r="G130" s="6">
        <v>5</v>
      </c>
      <c r="H130" s="9" t="str">
        <f t="shared" ref="H130:H193" si="6">IF(ISBLANK(I130),"No Value",IF(I130=0,"Solid",IF(I130=1,"Dotted",IF(I130=2,"Medium-Dashed",IF(I130=3,"LongDashed",IF(I130=4,"LongDashed Dot Dot",IF(I130=6,"Medium-Dashed Dot Dot",IF(I130=7,"Solid Medium-Dashed" ))))))))</f>
        <v>Solid</v>
      </c>
      <c r="I130" s="6">
        <v>0</v>
      </c>
      <c r="J130" s="6">
        <v>0</v>
      </c>
      <c r="K130" s="5" t="s">
        <v>39</v>
      </c>
      <c r="L130" s="27" t="s">
        <v>622</v>
      </c>
      <c r="M130" s="27" t="str">
        <f t="shared" ref="M130:M193" si="7">IF(ISBLANK(A130),L130, CONCATENATE(L130,"_",A130))</f>
        <v>weigh_station_area_SCALES</v>
      </c>
      <c r="N130" s="27" t="str">
        <f t="shared" si="5"/>
        <v>''Level_Name'' = 'VA_SITE_MISC' AND ''Level'' = '16' AND ''Color'' = '5' AND ''Linetype'' = 'Solid' AND ''LineWt''= '0' AND ''RefName'' = 'SCALES'</v>
      </c>
      <c r="O130" s="27"/>
      <c r="P130" s="27"/>
      <c r="Q130" s="27"/>
      <c r="R130" s="27"/>
      <c r="S130" s="43" t="s">
        <v>624</v>
      </c>
    </row>
    <row r="131" spans="1:19" ht="12.75" customHeight="1" x14ac:dyDescent="0.2">
      <c r="A131" s="5" t="s">
        <v>634</v>
      </c>
      <c r="B131" s="13" t="s">
        <v>320</v>
      </c>
      <c r="C131" s="13" t="s">
        <v>350</v>
      </c>
      <c r="D131" s="5" t="s">
        <v>635</v>
      </c>
      <c r="E131" s="4" t="s">
        <v>291</v>
      </c>
      <c r="F131" s="6">
        <v>16</v>
      </c>
      <c r="G131" s="6">
        <v>5</v>
      </c>
      <c r="H131" s="9" t="str">
        <f t="shared" si="6"/>
        <v>Solid</v>
      </c>
      <c r="I131" s="6">
        <v>0</v>
      </c>
      <c r="J131" s="6">
        <v>0</v>
      </c>
      <c r="K131" s="8" t="s">
        <v>600</v>
      </c>
      <c r="L131" s="5" t="s">
        <v>523</v>
      </c>
      <c r="M131" s="27" t="str">
        <f t="shared" si="7"/>
        <v>mooring_facility_area_SEAW</v>
      </c>
      <c r="N131" s="27" t="str">
        <f t="shared" ref="N131:N191" si="8">IF(ISBLANK(A131),(CONCATENATE("''Level_Name'' = '",E131,"' AND ''Level'' = '",F131,"' AND ''Color'' = '",G131,"' AND ''Linetype'' = '",H131,"' AND ''LineWt''= '",J131,"'")),(CONCATENATE("''Level_Name'' = '",E131,"' AND ''Level'' = '",F131,"' AND ''Color'' = '",G131,"' AND ''Linetype'' = '",H131,"' AND ''LineWt''= '",J131,"' AND ''RefName'' = '",A131,"'")))</f>
        <v>''Level_Name'' = 'VA_SITE_MISC' AND ''Level'' = '16' AND ''Color'' = '5' AND ''Linetype'' = 'Solid' AND ''LineWt''= '0' AND ''RefName'' = 'SEAW'</v>
      </c>
      <c r="O131" s="5"/>
      <c r="P131" s="5"/>
      <c r="Q131" s="5"/>
      <c r="R131" s="5"/>
      <c r="S131" s="42" t="s">
        <v>636</v>
      </c>
    </row>
    <row r="132" spans="1:19" ht="12.75" customHeight="1" x14ac:dyDescent="0.2">
      <c r="A132" s="4" t="s">
        <v>702</v>
      </c>
      <c r="B132" s="14" t="s">
        <v>320</v>
      </c>
      <c r="C132" s="13" t="s">
        <v>350</v>
      </c>
      <c r="D132" s="4" t="s">
        <v>318</v>
      </c>
      <c r="E132" s="4" t="s">
        <v>291</v>
      </c>
      <c r="F132" s="6">
        <v>16</v>
      </c>
      <c r="G132" s="6">
        <v>5</v>
      </c>
      <c r="H132" s="9" t="str">
        <f t="shared" si="6"/>
        <v>Solid</v>
      </c>
      <c r="I132" s="6">
        <v>0</v>
      </c>
      <c r="J132" s="6">
        <v>0</v>
      </c>
      <c r="K132" s="4" t="s">
        <v>315</v>
      </c>
      <c r="L132" s="4" t="s">
        <v>316</v>
      </c>
      <c r="M132" s="27" t="str">
        <f t="shared" si="7"/>
        <v>spill_containment_feature_area_SPILL CONT</v>
      </c>
      <c r="N132" s="27" t="str">
        <f t="shared" si="8"/>
        <v>''Level_Name'' = 'VA_SITE_MISC' AND ''Level'' = '16' AND ''Color'' = '5' AND ''Linetype'' = 'Solid' AND ''LineWt''= '0' AND ''RefName'' = 'SPILL CONT'</v>
      </c>
    </row>
    <row r="133" spans="1:19" ht="12.75" customHeight="1" x14ac:dyDescent="0.2">
      <c r="A133" s="2" t="s">
        <v>189</v>
      </c>
      <c r="B133" s="14" t="s">
        <v>239</v>
      </c>
      <c r="C133" s="13" t="s">
        <v>350</v>
      </c>
      <c r="D133" s="2" t="s">
        <v>188</v>
      </c>
      <c r="E133" s="4" t="s">
        <v>291</v>
      </c>
      <c r="F133" s="3">
        <v>16</v>
      </c>
      <c r="G133" s="3">
        <v>5</v>
      </c>
      <c r="H133" s="9" t="str">
        <f t="shared" si="6"/>
        <v>Solid</v>
      </c>
      <c r="I133" s="3">
        <v>0</v>
      </c>
      <c r="J133" s="3">
        <v>0</v>
      </c>
      <c r="K133" s="2" t="s">
        <v>41</v>
      </c>
      <c r="L133" s="2" t="s">
        <v>187</v>
      </c>
      <c r="M133" s="27" t="str">
        <f t="shared" si="7"/>
        <v>smokestack_chimney_point_STACK</v>
      </c>
      <c r="N133" s="27" t="str">
        <f t="shared" si="8"/>
        <v>''Level_Name'' = 'VA_SITE_MISC' AND ''Level'' = '16' AND ''Color'' = '5' AND ''Linetype'' = 'Solid' AND ''LineWt''= '0' AND ''RefName'' = 'STACK'</v>
      </c>
      <c r="O133" s="2"/>
      <c r="P133" s="2"/>
      <c r="Q133" s="2"/>
      <c r="R133" s="2"/>
    </row>
    <row r="134" spans="1:19" ht="12.75" customHeight="1" x14ac:dyDescent="0.2">
      <c r="A134" s="5" t="s">
        <v>672</v>
      </c>
      <c r="B134" s="13" t="s">
        <v>320</v>
      </c>
      <c r="C134" s="3"/>
      <c r="D134" s="5" t="s">
        <v>673</v>
      </c>
      <c r="E134" s="4" t="s">
        <v>291</v>
      </c>
      <c r="F134" s="6">
        <v>16</v>
      </c>
      <c r="G134" s="6">
        <v>5</v>
      </c>
      <c r="H134" s="9" t="str">
        <f t="shared" si="6"/>
        <v>Solid</v>
      </c>
      <c r="I134" s="6">
        <v>0</v>
      </c>
      <c r="J134" s="6">
        <v>0</v>
      </c>
      <c r="K134" s="4" t="s">
        <v>323</v>
      </c>
      <c r="L134" s="5" t="s">
        <v>674</v>
      </c>
      <c r="M134" s="27" t="str">
        <f t="shared" si="7"/>
        <v>open_storage_area_STORAGE</v>
      </c>
      <c r="N134" s="27" t="str">
        <f t="shared" si="8"/>
        <v>''Level_Name'' = 'VA_SITE_MISC' AND ''Level'' = '16' AND ''Color'' = '5' AND ''Linetype'' = 'Solid' AND ''LineWt''= '0' AND ''RefName'' = 'STORAGE'</v>
      </c>
      <c r="O134" s="5"/>
      <c r="P134" s="5"/>
      <c r="Q134" s="5"/>
      <c r="R134" s="5"/>
    </row>
    <row r="135" spans="1:19" ht="12.75" customHeight="1" x14ac:dyDescent="0.2">
      <c r="A135" s="5" t="s">
        <v>249</v>
      </c>
      <c r="B135" s="13" t="s">
        <v>320</v>
      </c>
      <c r="C135" s="13" t="s">
        <v>350</v>
      </c>
      <c r="D135" s="5" t="s">
        <v>203</v>
      </c>
      <c r="E135" s="4" t="s">
        <v>291</v>
      </c>
      <c r="F135" s="6">
        <v>16</v>
      </c>
      <c r="G135" s="6">
        <v>5</v>
      </c>
      <c r="H135" s="9" t="str">
        <f t="shared" si="6"/>
        <v>Solid</v>
      </c>
      <c r="I135" s="6">
        <v>0</v>
      </c>
      <c r="J135" s="6">
        <v>0</v>
      </c>
      <c r="K135" s="5" t="s">
        <v>587</v>
      </c>
      <c r="L135" s="4" t="s">
        <v>321</v>
      </c>
      <c r="M135" s="27" t="str">
        <f t="shared" si="7"/>
        <v>electrical_substation_area_SUBS</v>
      </c>
      <c r="N135" s="27" t="str">
        <f t="shared" si="8"/>
        <v>''Level_Name'' = 'VA_SITE_MISC' AND ''Level'' = '16' AND ''Color'' = '5' AND ''Linetype'' = 'Solid' AND ''LineWt''= '0' AND ''RefName'' = 'SUBS'</v>
      </c>
    </row>
    <row r="136" spans="1:19" ht="12.75" customHeight="1" x14ac:dyDescent="0.2">
      <c r="A136" s="5" t="s">
        <v>440</v>
      </c>
      <c r="B136" s="13" t="s">
        <v>320</v>
      </c>
      <c r="C136" s="13" t="s">
        <v>350</v>
      </c>
      <c r="D136" s="5" t="s">
        <v>79</v>
      </c>
      <c r="E136" s="4" t="s">
        <v>291</v>
      </c>
      <c r="F136" s="7">
        <v>16</v>
      </c>
      <c r="G136" s="7">
        <v>5</v>
      </c>
      <c r="H136" s="9" t="str">
        <f t="shared" si="6"/>
        <v>Solid</v>
      </c>
      <c r="I136" s="7">
        <v>0</v>
      </c>
      <c r="J136" s="6">
        <v>0</v>
      </c>
      <c r="K136" s="4" t="s">
        <v>361</v>
      </c>
      <c r="L136" s="4" t="s">
        <v>98</v>
      </c>
      <c r="M136" s="27" t="str">
        <f t="shared" si="7"/>
        <v>training_area_TRAINING</v>
      </c>
      <c r="N136" s="27" t="str">
        <f t="shared" si="8"/>
        <v>''Level_Name'' = 'VA_SITE_MISC' AND ''Level'' = '16' AND ''Color'' = '5' AND ''Linetype'' = 'Solid' AND ''LineWt''= '0' AND ''RefName'' = 'TRAINING'</v>
      </c>
    </row>
    <row r="137" spans="1:19" ht="12.75" customHeight="1" x14ac:dyDescent="0.2">
      <c r="A137" s="5" t="s">
        <v>391</v>
      </c>
      <c r="B137" s="13" t="s">
        <v>320</v>
      </c>
      <c r="C137" s="13" t="s">
        <v>350</v>
      </c>
      <c r="D137" s="5" t="s">
        <v>392</v>
      </c>
      <c r="E137" s="4" t="s">
        <v>291</v>
      </c>
      <c r="F137" s="6">
        <v>16</v>
      </c>
      <c r="G137" s="6">
        <v>5</v>
      </c>
      <c r="H137" s="9" t="str">
        <f t="shared" si="6"/>
        <v>Solid</v>
      </c>
      <c r="I137" s="6">
        <v>0</v>
      </c>
      <c r="J137" s="6">
        <v>0</v>
      </c>
      <c r="K137" s="5" t="s">
        <v>417</v>
      </c>
      <c r="L137" s="8" t="s">
        <v>393</v>
      </c>
      <c r="M137" s="27" t="str">
        <f t="shared" si="7"/>
        <v>tunnel_area_TUNNEL</v>
      </c>
      <c r="N137" s="27" t="str">
        <f t="shared" si="8"/>
        <v>''Level_Name'' = 'VA_SITE_MISC' AND ''Level'' = '16' AND ''Color'' = '5' AND ''Linetype'' = 'Solid' AND ''LineWt''= '0' AND ''RefName'' = 'TUNNEL'</v>
      </c>
      <c r="O137" s="8"/>
      <c r="P137" s="8"/>
      <c r="Q137" s="8"/>
      <c r="R137" s="8"/>
    </row>
    <row r="138" spans="1:19" ht="12.75" customHeight="1" x14ac:dyDescent="0.2">
      <c r="A138" s="5" t="s">
        <v>26</v>
      </c>
      <c r="B138" s="13" t="s">
        <v>320</v>
      </c>
      <c r="C138" s="13" t="s">
        <v>350</v>
      </c>
      <c r="D138" s="5" t="s">
        <v>667</v>
      </c>
      <c r="E138" s="4" t="s">
        <v>291</v>
      </c>
      <c r="F138" s="7">
        <v>16</v>
      </c>
      <c r="G138" s="7">
        <v>5</v>
      </c>
      <c r="H138" s="9" t="str">
        <f t="shared" si="6"/>
        <v>Solid</v>
      </c>
      <c r="I138" s="7">
        <v>0</v>
      </c>
      <c r="J138" s="6">
        <v>0</v>
      </c>
      <c r="K138" s="4" t="s">
        <v>413</v>
      </c>
      <c r="L138" s="5" t="s">
        <v>112</v>
      </c>
      <c r="M138" s="27" t="str">
        <f t="shared" si="7"/>
        <v>undefined_mapping_feature_area_U</v>
      </c>
      <c r="N138" s="27" t="str">
        <f t="shared" si="8"/>
        <v>''Level_Name'' = 'VA_SITE_MISC' AND ''Level'' = '16' AND ''Color'' = '5' AND ''Linetype'' = 'Solid' AND ''LineWt''= '0' AND ''RefName'' = 'U'</v>
      </c>
      <c r="O138" s="5"/>
      <c r="P138" s="5"/>
      <c r="Q138" s="5"/>
      <c r="R138" s="5"/>
      <c r="S138" s="4" t="s">
        <v>668</v>
      </c>
    </row>
    <row r="139" spans="1:19" ht="12.75" customHeight="1" x14ac:dyDescent="0.2">
      <c r="A139" s="4" t="s">
        <v>663</v>
      </c>
      <c r="B139" s="13" t="s">
        <v>320</v>
      </c>
      <c r="C139" s="13" t="s">
        <v>350</v>
      </c>
      <c r="D139" s="4" t="s">
        <v>665</v>
      </c>
      <c r="E139" s="4" t="s">
        <v>291</v>
      </c>
      <c r="F139" s="6">
        <v>16</v>
      </c>
      <c r="G139" s="6">
        <v>5</v>
      </c>
      <c r="H139" s="9" t="str">
        <f t="shared" si="6"/>
        <v>Solid</v>
      </c>
      <c r="I139" s="6">
        <v>0</v>
      </c>
      <c r="J139" s="6">
        <v>0</v>
      </c>
      <c r="K139" s="4" t="s">
        <v>413</v>
      </c>
      <c r="L139" s="4" t="s">
        <v>548</v>
      </c>
      <c r="M139" s="27" t="str">
        <f t="shared" si="7"/>
        <v>obscured_area_UA</v>
      </c>
      <c r="N139" s="27" t="str">
        <f t="shared" si="8"/>
        <v>''Level_Name'' = 'VA_SITE_MISC' AND ''Level'' = '16' AND ''Color'' = '5' AND ''Linetype'' = 'Solid' AND ''LineWt''= '0' AND ''RefName'' = 'UA'</v>
      </c>
      <c r="S139" s="4" t="s">
        <v>664</v>
      </c>
    </row>
    <row r="140" spans="1:19" ht="12.75" customHeight="1" x14ac:dyDescent="0.2">
      <c r="A140" s="5" t="s">
        <v>266</v>
      </c>
      <c r="B140" s="13" t="s">
        <v>320</v>
      </c>
      <c r="C140" s="13" t="s">
        <v>350</v>
      </c>
      <c r="D140" s="5" t="s">
        <v>27</v>
      </c>
      <c r="E140" s="4" t="s">
        <v>291</v>
      </c>
      <c r="F140" s="7">
        <v>16</v>
      </c>
      <c r="G140" s="7">
        <v>5</v>
      </c>
      <c r="H140" s="9" t="str">
        <f t="shared" si="6"/>
        <v>Solid</v>
      </c>
      <c r="I140" s="7">
        <v>0</v>
      </c>
      <c r="J140" s="6">
        <v>0</v>
      </c>
      <c r="K140" s="5" t="s">
        <v>265</v>
      </c>
      <c r="L140" s="4" t="s">
        <v>99</v>
      </c>
      <c r="M140" s="27" t="str">
        <f t="shared" si="7"/>
        <v>construction_area_UC</v>
      </c>
      <c r="N140" s="27" t="str">
        <f t="shared" si="8"/>
        <v>''Level_Name'' = 'VA_SITE_MISC' AND ''Level'' = '16' AND ''Color'' = '5' AND ''Linetype'' = 'Solid' AND ''LineWt''= '0' AND ''RefName'' = 'UC'</v>
      </c>
    </row>
    <row r="141" spans="1:19" ht="12.75" customHeight="1" x14ac:dyDescent="0.2">
      <c r="A141" s="5" t="s">
        <v>515</v>
      </c>
      <c r="B141" s="13" t="s">
        <v>320</v>
      </c>
      <c r="C141" s="13" t="s">
        <v>350</v>
      </c>
      <c r="D141" s="5" t="s">
        <v>516</v>
      </c>
      <c r="E141" s="4" t="s">
        <v>291</v>
      </c>
      <c r="F141" s="7">
        <v>16</v>
      </c>
      <c r="G141" s="7">
        <v>5</v>
      </c>
      <c r="H141" s="9" t="str">
        <f t="shared" si="6"/>
        <v>Solid</v>
      </c>
      <c r="I141" s="7">
        <v>0</v>
      </c>
      <c r="J141" s="6">
        <v>0</v>
      </c>
      <c r="K141" s="5" t="s">
        <v>42</v>
      </c>
      <c r="L141" s="5" t="s">
        <v>517</v>
      </c>
      <c r="M141" s="27" t="str">
        <f t="shared" si="7"/>
        <v>utility_area_UT</v>
      </c>
      <c r="N141" s="27" t="str">
        <f t="shared" si="8"/>
        <v>''Level_Name'' = 'VA_SITE_MISC' AND ''Level'' = '16' AND ''Color'' = '5' AND ''Linetype'' = 'Solid' AND ''LineWt''= '0' AND ''RefName'' = 'UT'</v>
      </c>
      <c r="O141" s="5"/>
      <c r="P141" s="5"/>
      <c r="Q141" s="5"/>
      <c r="R141" s="5"/>
    </row>
    <row r="142" spans="1:19" ht="12.75" customHeight="1" x14ac:dyDescent="0.2">
      <c r="A142" s="5" t="s">
        <v>613</v>
      </c>
      <c r="B142" s="13" t="s">
        <v>320</v>
      </c>
      <c r="C142" s="13" t="s">
        <v>350</v>
      </c>
      <c r="D142" s="5" t="s">
        <v>614</v>
      </c>
      <c r="E142" s="4" t="s">
        <v>291</v>
      </c>
      <c r="F142" s="6">
        <v>16</v>
      </c>
      <c r="G142" s="6">
        <v>5</v>
      </c>
      <c r="H142" s="9" t="str">
        <f t="shared" si="6"/>
        <v>Solid</v>
      </c>
      <c r="I142" s="6">
        <v>0</v>
      </c>
      <c r="J142" s="6">
        <v>0</v>
      </c>
      <c r="K142" s="8" t="s">
        <v>600</v>
      </c>
      <c r="L142" s="5" t="s">
        <v>523</v>
      </c>
      <c r="M142" s="27" t="str">
        <f t="shared" si="7"/>
        <v>mooring_facility_area_WHARF</v>
      </c>
      <c r="N142" s="27" t="str">
        <f t="shared" si="8"/>
        <v>''Level_Name'' = 'VA_SITE_MISC' AND ''Level'' = '16' AND ''Color'' = '5' AND ''Linetype'' = 'Solid' AND ''LineWt''= '0' AND ''RefName'' = 'WHARF'</v>
      </c>
      <c r="O142" s="5"/>
      <c r="P142" s="5"/>
      <c r="Q142" s="5"/>
      <c r="R142" s="5"/>
      <c r="S142" s="42" t="s">
        <v>616</v>
      </c>
    </row>
    <row r="143" spans="1:19" ht="12.75" customHeight="1" x14ac:dyDescent="0.2">
      <c r="A143" s="5" t="s">
        <v>518</v>
      </c>
      <c r="B143" s="13" t="s">
        <v>320</v>
      </c>
      <c r="C143" s="13" t="s">
        <v>350</v>
      </c>
      <c r="D143" s="5" t="s">
        <v>519</v>
      </c>
      <c r="E143" s="4" t="s">
        <v>291</v>
      </c>
      <c r="F143" s="6">
        <v>16</v>
      </c>
      <c r="G143" s="6">
        <v>5</v>
      </c>
      <c r="H143" s="9" t="str">
        <f t="shared" si="6"/>
        <v>Solid</v>
      </c>
      <c r="I143" s="6">
        <v>0</v>
      </c>
      <c r="J143" s="6">
        <v>0</v>
      </c>
      <c r="K143" s="4" t="s">
        <v>41</v>
      </c>
      <c r="L143" s="4" t="s">
        <v>37</v>
      </c>
      <c r="M143" s="27" t="str">
        <f t="shared" si="7"/>
        <v>miscellaneous_feature_area_YD</v>
      </c>
      <c r="N143" s="27" t="str">
        <f t="shared" si="8"/>
        <v>''Level_Name'' = 'VA_SITE_MISC' AND ''Level'' = '16' AND ''Color'' = '5' AND ''Linetype'' = 'Solid' AND ''LineWt''= '0' AND ''RefName'' = 'YD'</v>
      </c>
    </row>
    <row r="144" spans="1:19" ht="12.75" customHeight="1" x14ac:dyDescent="0.2">
      <c r="A144" s="5"/>
      <c r="B144" s="14" t="s">
        <v>240</v>
      </c>
      <c r="C144" s="13" t="s">
        <v>350</v>
      </c>
      <c r="D144" s="5" t="s">
        <v>425</v>
      </c>
      <c r="E144" s="4" t="s">
        <v>291</v>
      </c>
      <c r="F144" s="6">
        <v>16</v>
      </c>
      <c r="G144" s="6">
        <v>5</v>
      </c>
      <c r="H144" s="9" t="str">
        <f t="shared" si="6"/>
        <v>Medium-Dashed</v>
      </c>
      <c r="I144" s="6">
        <v>2</v>
      </c>
      <c r="J144" s="6">
        <v>0</v>
      </c>
      <c r="K144" s="4" t="s">
        <v>413</v>
      </c>
      <c r="L144" s="4" t="s">
        <v>414</v>
      </c>
      <c r="M144" s="27" t="str">
        <f t="shared" si="7"/>
        <v>undefined_mapping_feature_line</v>
      </c>
      <c r="N144" s="27" t="str">
        <f t="shared" si="8"/>
        <v>''Level_Name'' = 'VA_SITE_MISC' AND ''Level'' = '16' AND ''Color'' = '5' AND ''Linetype'' = 'Medium-Dashed' AND ''LineWt''= '0'</v>
      </c>
      <c r="S144" s="4" t="s">
        <v>298</v>
      </c>
    </row>
    <row r="145" spans="1:19" ht="12.75" customHeight="1" x14ac:dyDescent="0.2">
      <c r="B145" s="14" t="s">
        <v>240</v>
      </c>
      <c r="C145" s="13" t="s">
        <v>350</v>
      </c>
      <c r="D145" s="4" t="s">
        <v>645</v>
      </c>
      <c r="E145" s="4" t="s">
        <v>291</v>
      </c>
      <c r="F145" s="12">
        <v>16</v>
      </c>
      <c r="G145" s="12">
        <v>5</v>
      </c>
      <c r="H145" s="9" t="str">
        <f t="shared" si="6"/>
        <v>Solid</v>
      </c>
      <c r="I145" s="12">
        <v>0</v>
      </c>
      <c r="J145" s="6">
        <v>0</v>
      </c>
      <c r="K145" s="4" t="s">
        <v>588</v>
      </c>
      <c r="L145" s="4" t="s">
        <v>646</v>
      </c>
      <c r="M145" s="27" t="str">
        <f t="shared" si="7"/>
        <v>pipeline_line_area</v>
      </c>
      <c r="N145" s="27" t="str">
        <f t="shared" si="8"/>
        <v>''Level_Name'' = 'VA_SITE_MISC' AND ''Level'' = '16' AND ''Color'' = '5' AND ''Linetype'' = 'Solid' AND ''LineWt''= '0'</v>
      </c>
    </row>
    <row r="146" spans="1:19" ht="12.75" customHeight="1" x14ac:dyDescent="0.2">
      <c r="A146" s="5" t="s">
        <v>706</v>
      </c>
      <c r="B146" s="13" t="s">
        <v>320</v>
      </c>
      <c r="C146" s="13" t="s">
        <v>350</v>
      </c>
      <c r="D146" s="5" t="s">
        <v>181</v>
      </c>
      <c r="E146" s="4" t="s">
        <v>281</v>
      </c>
      <c r="F146" s="6">
        <v>9</v>
      </c>
      <c r="G146" s="6">
        <v>6</v>
      </c>
      <c r="H146" s="9" t="str">
        <f t="shared" si="6"/>
        <v>Solid</v>
      </c>
      <c r="I146" s="6">
        <v>0</v>
      </c>
      <c r="J146" s="6">
        <v>0</v>
      </c>
      <c r="K146" s="5" t="s">
        <v>40</v>
      </c>
      <c r="L146" s="5" t="s">
        <v>32</v>
      </c>
      <c r="M146" s="27" t="str">
        <f t="shared" si="7"/>
        <v>pedestrian_sidewalk_area_CRT PTH</v>
      </c>
      <c r="N146" s="27" t="str">
        <f t="shared" si="8"/>
        <v>''Level_Name'' = 'VA_SITE_SWLK' AND ''Level'' = '9' AND ''Color'' = '6' AND ''Linetype'' = 'Solid' AND ''LineWt''= '0' AND ''RefName'' = 'CRT PTH'</v>
      </c>
      <c r="O146" s="5"/>
      <c r="P146" s="5"/>
      <c r="Q146" s="5"/>
      <c r="R146" s="5"/>
    </row>
    <row r="147" spans="1:19" ht="12.75" customHeight="1" x14ac:dyDescent="0.2">
      <c r="A147" s="5" t="s">
        <v>697</v>
      </c>
      <c r="B147" s="13" t="s">
        <v>320</v>
      </c>
      <c r="C147" s="13" t="s">
        <v>350</v>
      </c>
      <c r="D147" s="5" t="s">
        <v>181</v>
      </c>
      <c r="E147" s="4" t="s">
        <v>281</v>
      </c>
      <c r="F147" s="6">
        <v>9</v>
      </c>
      <c r="G147" s="6">
        <v>6</v>
      </c>
      <c r="H147" s="9" t="str">
        <f t="shared" si="6"/>
        <v>Solid</v>
      </c>
      <c r="I147" s="6">
        <v>0</v>
      </c>
      <c r="J147" s="6">
        <v>0</v>
      </c>
      <c r="K147" s="5" t="s">
        <v>40</v>
      </c>
      <c r="L147" s="23" t="s">
        <v>32</v>
      </c>
      <c r="M147" s="27" t="str">
        <f t="shared" si="7"/>
        <v>pedestrian_sidewalk_area_CRT PTH DT</v>
      </c>
      <c r="N147" s="27" t="str">
        <f t="shared" si="8"/>
        <v>''Level_Name'' = 'VA_SITE_SWLK' AND ''Level'' = '9' AND ''Color'' = '6' AND ''Linetype'' = 'Solid' AND ''LineWt''= '0' AND ''RefName'' = 'CRT PTH DT'</v>
      </c>
      <c r="O147" s="23"/>
      <c r="P147" s="23"/>
      <c r="Q147" s="23"/>
      <c r="R147" s="23"/>
    </row>
    <row r="148" spans="1:19" ht="12.75" customHeight="1" x14ac:dyDescent="0.2">
      <c r="A148" s="5" t="s">
        <v>5</v>
      </c>
      <c r="B148" s="13" t="s">
        <v>320</v>
      </c>
      <c r="C148" s="13" t="s">
        <v>350</v>
      </c>
      <c r="D148" s="5" t="s">
        <v>6</v>
      </c>
      <c r="E148" s="4" t="s">
        <v>278</v>
      </c>
      <c r="F148" s="6">
        <v>6</v>
      </c>
      <c r="G148" s="6">
        <v>6</v>
      </c>
      <c r="H148" s="9" t="str">
        <f t="shared" si="6"/>
        <v>LongDashed</v>
      </c>
      <c r="I148" s="6">
        <v>3</v>
      </c>
      <c r="J148" s="6">
        <v>0</v>
      </c>
      <c r="K148" s="5" t="s">
        <v>39</v>
      </c>
      <c r="L148" s="23" t="s">
        <v>30</v>
      </c>
      <c r="M148" s="27" t="str">
        <f t="shared" si="7"/>
        <v>vehicle_driveway_area_DA</v>
      </c>
      <c r="N148" s="27" t="str">
        <f t="shared" si="8"/>
        <v>''Level_Name'' = 'VA_SITE_DWAY' AND ''Level'' = '6' AND ''Color'' = '6' AND ''Linetype'' = 'LongDashed' AND ''LineWt''= '0' AND ''RefName'' = 'DA'</v>
      </c>
      <c r="O148" s="23"/>
      <c r="P148" s="23"/>
      <c r="Q148" s="23"/>
      <c r="R148" s="23"/>
    </row>
    <row r="149" spans="1:19" ht="12.75" customHeight="1" x14ac:dyDescent="0.2">
      <c r="A149" s="5" t="s">
        <v>7</v>
      </c>
      <c r="B149" s="13" t="s">
        <v>320</v>
      </c>
      <c r="C149" s="13" t="s">
        <v>350</v>
      </c>
      <c r="D149" s="5" t="s">
        <v>8</v>
      </c>
      <c r="E149" s="4" t="s">
        <v>278</v>
      </c>
      <c r="F149" s="6">
        <v>6</v>
      </c>
      <c r="G149" s="6">
        <v>6</v>
      </c>
      <c r="H149" s="9" t="str">
        <f t="shared" si="6"/>
        <v>LongDashed</v>
      </c>
      <c r="I149" s="6">
        <v>3</v>
      </c>
      <c r="J149" s="6">
        <v>0</v>
      </c>
      <c r="K149" s="5" t="s">
        <v>39</v>
      </c>
      <c r="L149" s="5" t="s">
        <v>30</v>
      </c>
      <c r="M149" s="27" t="str">
        <f t="shared" si="7"/>
        <v>vehicle_driveway_area_DC</v>
      </c>
      <c r="N149" s="27" t="str">
        <f t="shared" si="8"/>
        <v>''Level_Name'' = 'VA_SITE_DWAY' AND ''Level'' = '6' AND ''Color'' = '6' AND ''Linetype'' = 'LongDashed' AND ''LineWt''= '0' AND ''RefName'' = 'DC'</v>
      </c>
      <c r="O149" s="5"/>
      <c r="P149" s="5"/>
      <c r="Q149" s="5"/>
      <c r="R149" s="5"/>
    </row>
    <row r="150" spans="1:19" ht="12.75" customHeight="1" x14ac:dyDescent="0.2">
      <c r="A150" s="5" t="s">
        <v>9</v>
      </c>
      <c r="B150" s="13" t="s">
        <v>320</v>
      </c>
      <c r="C150" s="13" t="s">
        <v>350</v>
      </c>
      <c r="D150" s="5" t="s">
        <v>10</v>
      </c>
      <c r="E150" s="4" t="s">
        <v>278</v>
      </c>
      <c r="F150" s="6">
        <v>6</v>
      </c>
      <c r="G150" s="6">
        <v>6</v>
      </c>
      <c r="H150" s="9" t="str">
        <f t="shared" si="6"/>
        <v>LongDashed</v>
      </c>
      <c r="I150" s="6">
        <v>3</v>
      </c>
      <c r="J150" s="6">
        <v>0</v>
      </c>
      <c r="K150" s="5" t="s">
        <v>39</v>
      </c>
      <c r="L150" s="5" t="s">
        <v>30</v>
      </c>
      <c r="M150" s="27" t="str">
        <f t="shared" si="7"/>
        <v>vehicle_driveway_area_DDT</v>
      </c>
      <c r="N150" s="27" t="str">
        <f t="shared" si="8"/>
        <v>''Level_Name'' = 'VA_SITE_DWAY' AND ''Level'' = '6' AND ''Color'' = '6' AND ''Linetype'' = 'LongDashed' AND ''LineWt''= '0' AND ''RefName'' = 'DDT'</v>
      </c>
      <c r="O150" s="5"/>
      <c r="P150" s="5"/>
      <c r="Q150" s="5"/>
      <c r="R150" s="5"/>
    </row>
    <row r="151" spans="1:19" ht="12.75" customHeight="1" x14ac:dyDescent="0.2">
      <c r="A151" s="5" t="s">
        <v>486</v>
      </c>
      <c r="B151" s="13" t="s">
        <v>320</v>
      </c>
      <c r="C151" s="13" t="s">
        <v>350</v>
      </c>
      <c r="D151" s="5" t="s">
        <v>248</v>
      </c>
      <c r="E151" s="4" t="s">
        <v>287</v>
      </c>
      <c r="F151" s="6">
        <v>22</v>
      </c>
      <c r="G151" s="6">
        <v>6</v>
      </c>
      <c r="H151" s="9" t="str">
        <f t="shared" si="6"/>
        <v>Dotted</v>
      </c>
      <c r="I151" s="6">
        <v>1</v>
      </c>
      <c r="J151" s="6">
        <v>0</v>
      </c>
      <c r="K151" s="4" t="s">
        <v>41</v>
      </c>
      <c r="L151" s="4" t="s">
        <v>37</v>
      </c>
      <c r="M151" s="27" t="str">
        <f t="shared" si="7"/>
        <v>miscellaneous_feature_area_RIPRAP</v>
      </c>
      <c r="N151" s="27" t="str">
        <f t="shared" si="8"/>
        <v>''Level_Name'' = 'VA_SITE_ROCK' AND ''Level'' = '22' AND ''Color'' = '6' AND ''Linetype'' = 'Dotted' AND ''LineWt''= '0' AND ''RefName'' = 'RIPRAP'</v>
      </c>
    </row>
    <row r="152" spans="1:19" ht="12.75" customHeight="1" x14ac:dyDescent="0.2">
      <c r="A152" s="5" t="s">
        <v>235</v>
      </c>
      <c r="B152" s="13" t="s">
        <v>320</v>
      </c>
      <c r="C152" s="13" t="s">
        <v>350</v>
      </c>
      <c r="D152" s="5" t="s">
        <v>254</v>
      </c>
      <c r="E152" s="4" t="s">
        <v>287</v>
      </c>
      <c r="F152" s="6">
        <v>22</v>
      </c>
      <c r="G152" s="6">
        <v>6</v>
      </c>
      <c r="H152" s="9" t="str">
        <f t="shared" si="6"/>
        <v>Dotted</v>
      </c>
      <c r="I152" s="6">
        <v>1</v>
      </c>
      <c r="J152" s="6">
        <v>0</v>
      </c>
      <c r="K152" s="4" t="s">
        <v>41</v>
      </c>
      <c r="L152" s="4" t="s">
        <v>37</v>
      </c>
      <c r="M152" s="27" t="str">
        <f t="shared" si="7"/>
        <v>miscellaneous_feature_area_ROCK</v>
      </c>
      <c r="N152" s="27" t="str">
        <f t="shared" si="8"/>
        <v>''Level_Name'' = 'VA_SITE_ROCK' AND ''Level'' = '22' AND ''Color'' = '6' AND ''Linetype'' = 'Dotted' AND ''LineWt''= '0' AND ''RefName'' = 'ROCK'</v>
      </c>
    </row>
    <row r="153" spans="1:19" ht="12.75" customHeight="1" x14ac:dyDescent="0.2">
      <c r="A153" s="5" t="s">
        <v>247</v>
      </c>
      <c r="B153" s="13" t="s">
        <v>320</v>
      </c>
      <c r="C153" s="13" t="s">
        <v>350</v>
      </c>
      <c r="D153" s="5" t="s">
        <v>248</v>
      </c>
      <c r="E153" s="4" t="s">
        <v>287</v>
      </c>
      <c r="F153" s="6">
        <v>22</v>
      </c>
      <c r="G153" s="6">
        <v>6</v>
      </c>
      <c r="H153" s="9" t="str">
        <f t="shared" si="6"/>
        <v>Dotted</v>
      </c>
      <c r="I153" s="6">
        <v>1</v>
      </c>
      <c r="J153" s="6">
        <v>0</v>
      </c>
      <c r="K153" s="4" t="s">
        <v>41</v>
      </c>
      <c r="L153" s="4" t="s">
        <v>37</v>
      </c>
      <c r="M153" s="27" t="str">
        <f t="shared" si="7"/>
        <v>miscellaneous_feature_area_ROCKS</v>
      </c>
      <c r="N153" s="27" t="str">
        <f t="shared" si="8"/>
        <v>''Level_Name'' = 'VA_SITE_ROCK' AND ''Level'' = '22' AND ''Color'' = '6' AND ''Linetype'' = 'Dotted' AND ''LineWt''= '0' AND ''RefName'' = 'ROCKS'</v>
      </c>
    </row>
    <row r="154" spans="1:19" ht="12.75" customHeight="1" x14ac:dyDescent="0.2">
      <c r="A154" s="5" t="s">
        <v>163</v>
      </c>
      <c r="B154" s="13" t="s">
        <v>320</v>
      </c>
      <c r="C154" s="13" t="s">
        <v>350</v>
      </c>
      <c r="D154" s="5" t="s">
        <v>164</v>
      </c>
      <c r="E154" s="4" t="s">
        <v>281</v>
      </c>
      <c r="F154" s="6">
        <v>9</v>
      </c>
      <c r="G154" s="6">
        <v>6</v>
      </c>
      <c r="H154" s="9" t="str">
        <f t="shared" si="6"/>
        <v>Solid</v>
      </c>
      <c r="I154" s="6">
        <v>0</v>
      </c>
      <c r="J154" s="6">
        <v>0</v>
      </c>
      <c r="K154" s="5" t="s">
        <v>40</v>
      </c>
      <c r="L154" s="5" t="s">
        <v>32</v>
      </c>
      <c r="M154" s="27" t="str">
        <f t="shared" si="7"/>
        <v>pedestrian_sidewalk_area_SA</v>
      </c>
      <c r="N154" s="27" t="str">
        <f t="shared" si="8"/>
        <v>''Level_Name'' = 'VA_SITE_SWLK' AND ''Level'' = '9' AND ''Color'' = '6' AND ''Linetype'' = 'Solid' AND ''LineWt''= '0' AND ''RefName'' = 'SA'</v>
      </c>
      <c r="O154" s="5"/>
      <c r="P154" s="5"/>
      <c r="Q154" s="5"/>
      <c r="R154" s="5"/>
    </row>
    <row r="155" spans="1:19" ht="12.75" customHeight="1" x14ac:dyDescent="0.2">
      <c r="A155" s="5" t="s">
        <v>630</v>
      </c>
      <c r="B155" s="13" t="s">
        <v>320</v>
      </c>
      <c r="C155" s="13" t="s">
        <v>350</v>
      </c>
      <c r="D155" s="5" t="s">
        <v>164</v>
      </c>
      <c r="E155" s="4" t="s">
        <v>281</v>
      </c>
      <c r="F155" s="6">
        <v>9</v>
      </c>
      <c r="G155" s="6">
        <v>6</v>
      </c>
      <c r="H155" s="9" t="str">
        <f t="shared" si="6"/>
        <v>Solid</v>
      </c>
      <c r="I155" s="6">
        <v>0</v>
      </c>
      <c r="J155" s="6">
        <v>0</v>
      </c>
      <c r="K155" s="5" t="s">
        <v>40</v>
      </c>
      <c r="L155" s="5" t="s">
        <v>32</v>
      </c>
      <c r="M155" s="27" t="str">
        <f t="shared" si="7"/>
        <v>pedestrian_sidewalk_area_SAB</v>
      </c>
      <c r="N155" s="27" t="str">
        <f t="shared" si="8"/>
        <v>''Level_Name'' = 'VA_SITE_SWLK' AND ''Level'' = '9' AND ''Color'' = '6' AND ''Linetype'' = 'Solid' AND ''LineWt''= '0' AND ''RefName'' = 'SAB'</v>
      </c>
      <c r="O155" s="5"/>
      <c r="P155" s="5"/>
      <c r="Q155" s="5"/>
      <c r="R155" s="5"/>
      <c r="S155" s="4" t="s">
        <v>631</v>
      </c>
    </row>
    <row r="156" spans="1:19" ht="12.75" customHeight="1" x14ac:dyDescent="0.2">
      <c r="A156" s="5" t="s">
        <v>22</v>
      </c>
      <c r="B156" s="13" t="s">
        <v>320</v>
      </c>
      <c r="C156" s="13" t="s">
        <v>350</v>
      </c>
      <c r="D156" s="5" t="s">
        <v>23</v>
      </c>
      <c r="E156" s="4" t="s">
        <v>281</v>
      </c>
      <c r="F156" s="6">
        <v>9</v>
      </c>
      <c r="G156" s="6">
        <v>6</v>
      </c>
      <c r="H156" s="9" t="str">
        <f t="shared" si="6"/>
        <v>Solid</v>
      </c>
      <c r="I156" s="6">
        <v>0</v>
      </c>
      <c r="J156" s="6">
        <v>0</v>
      </c>
      <c r="K156" s="5" t="s">
        <v>40</v>
      </c>
      <c r="L156" s="5" t="s">
        <v>32</v>
      </c>
      <c r="M156" s="27" t="str">
        <f t="shared" si="7"/>
        <v>pedestrian_sidewalk_area_SC</v>
      </c>
      <c r="N156" s="27" t="str">
        <f t="shared" si="8"/>
        <v>''Level_Name'' = 'VA_SITE_SWLK' AND ''Level'' = '9' AND ''Color'' = '6' AND ''Linetype'' = 'Solid' AND ''LineWt''= '0' AND ''RefName'' = 'SC'</v>
      </c>
      <c r="O156" s="5"/>
      <c r="P156" s="5"/>
      <c r="Q156" s="5"/>
      <c r="R156" s="5"/>
    </row>
    <row r="157" spans="1:19" ht="12.75" customHeight="1" x14ac:dyDescent="0.2">
      <c r="A157" s="5" t="s">
        <v>632</v>
      </c>
      <c r="B157" s="13" t="s">
        <v>320</v>
      </c>
      <c r="C157" s="13" t="s">
        <v>350</v>
      </c>
      <c r="D157" s="5" t="s">
        <v>23</v>
      </c>
      <c r="E157" s="4" t="s">
        <v>281</v>
      </c>
      <c r="F157" s="6">
        <v>9</v>
      </c>
      <c r="G157" s="6">
        <v>6</v>
      </c>
      <c r="H157" s="9" t="str">
        <f t="shared" si="6"/>
        <v>Solid</v>
      </c>
      <c r="I157" s="6">
        <v>0</v>
      </c>
      <c r="J157" s="6">
        <v>0</v>
      </c>
      <c r="K157" s="5" t="s">
        <v>40</v>
      </c>
      <c r="L157" s="5" t="s">
        <v>32</v>
      </c>
      <c r="M157" s="27" t="str">
        <f t="shared" si="7"/>
        <v>pedestrian_sidewalk_area_SCB</v>
      </c>
      <c r="N157" s="27" t="str">
        <f t="shared" si="8"/>
        <v>''Level_Name'' = 'VA_SITE_SWLK' AND ''Level'' = '9' AND ''Color'' = '6' AND ''Linetype'' = 'Solid' AND ''LineWt''= '0' AND ''RefName'' = 'SCB'</v>
      </c>
      <c r="O157" s="5"/>
      <c r="P157" s="5"/>
      <c r="Q157" s="5"/>
      <c r="R157" s="5"/>
      <c r="S157" s="4" t="s">
        <v>631</v>
      </c>
    </row>
    <row r="158" spans="1:19" s="8" customFormat="1" ht="12.75" customHeight="1" x14ac:dyDescent="0.2">
      <c r="A158" s="5" t="s">
        <v>71</v>
      </c>
      <c r="B158" s="13" t="s">
        <v>320</v>
      </c>
      <c r="C158" s="13" t="s">
        <v>350</v>
      </c>
      <c r="D158" s="5" t="s">
        <v>181</v>
      </c>
      <c r="E158" s="4" t="s">
        <v>281</v>
      </c>
      <c r="F158" s="6">
        <v>9</v>
      </c>
      <c r="G158" s="6">
        <v>6</v>
      </c>
      <c r="H158" s="9" t="str">
        <f t="shared" si="6"/>
        <v>Solid</v>
      </c>
      <c r="I158" s="6">
        <v>0</v>
      </c>
      <c r="J158" s="6">
        <v>0</v>
      </c>
      <c r="K158" s="5" t="s">
        <v>40</v>
      </c>
      <c r="L158" s="5" t="s">
        <v>32</v>
      </c>
      <c r="M158" s="27" t="str">
        <f t="shared" si="7"/>
        <v>pedestrian_sidewalk_area_SDT</v>
      </c>
      <c r="N158" s="27" t="str">
        <f t="shared" si="8"/>
        <v>''Level_Name'' = 'VA_SITE_SWLK' AND ''Level'' = '9' AND ''Color'' = '6' AND ''Linetype'' = 'Solid' AND ''LineWt''= '0' AND ''RefName'' = 'SDT'</v>
      </c>
      <c r="O158" s="5"/>
      <c r="P158" s="5"/>
      <c r="Q158" s="5"/>
      <c r="R158" s="5"/>
      <c r="S158" s="4"/>
    </row>
    <row r="159" spans="1:19" s="8" customFormat="1" ht="12.75" customHeight="1" x14ac:dyDescent="0.2">
      <c r="A159" s="5" t="s">
        <v>633</v>
      </c>
      <c r="B159" s="13" t="s">
        <v>320</v>
      </c>
      <c r="C159" s="13" t="s">
        <v>350</v>
      </c>
      <c r="D159" s="5" t="s">
        <v>181</v>
      </c>
      <c r="E159" s="4" t="s">
        <v>281</v>
      </c>
      <c r="F159" s="6">
        <v>9</v>
      </c>
      <c r="G159" s="6">
        <v>6</v>
      </c>
      <c r="H159" s="9" t="str">
        <f t="shared" si="6"/>
        <v>Solid</v>
      </c>
      <c r="I159" s="6">
        <v>0</v>
      </c>
      <c r="J159" s="6">
        <v>0</v>
      </c>
      <c r="K159" s="5" t="s">
        <v>40</v>
      </c>
      <c r="L159" s="5" t="s">
        <v>32</v>
      </c>
      <c r="M159" s="27" t="str">
        <f t="shared" si="7"/>
        <v>pedestrian_sidewalk_area_SDTB</v>
      </c>
      <c r="N159" s="27" t="str">
        <f t="shared" si="8"/>
        <v>''Level_Name'' = 'VA_SITE_SWLK' AND ''Level'' = '9' AND ''Color'' = '6' AND ''Linetype'' = 'Solid' AND ''LineWt''= '0' AND ''RefName'' = 'SDTB'</v>
      </c>
      <c r="O159" s="5"/>
      <c r="P159" s="5"/>
      <c r="Q159" s="5"/>
      <c r="R159" s="5"/>
      <c r="S159" s="4" t="s">
        <v>631</v>
      </c>
    </row>
    <row r="160" spans="1:19" ht="12.75" customHeight="1" x14ac:dyDescent="0.2">
      <c r="A160" s="5" t="s">
        <v>271</v>
      </c>
      <c r="B160" s="13" t="s">
        <v>320</v>
      </c>
      <c r="C160" s="13" t="s">
        <v>350</v>
      </c>
      <c r="D160" s="5" t="s">
        <v>182</v>
      </c>
      <c r="E160" s="4" t="s">
        <v>281</v>
      </c>
      <c r="F160" s="6">
        <v>9</v>
      </c>
      <c r="G160" s="6">
        <v>6</v>
      </c>
      <c r="H160" s="9" t="str">
        <f t="shared" si="6"/>
        <v>Solid</v>
      </c>
      <c r="I160" s="6">
        <v>0</v>
      </c>
      <c r="J160" s="6">
        <v>0</v>
      </c>
      <c r="K160" s="5" t="s">
        <v>40</v>
      </c>
      <c r="L160" s="5" t="s">
        <v>32</v>
      </c>
      <c r="M160" s="27" t="str">
        <f t="shared" si="7"/>
        <v>pedestrian_sidewalk_area_SW</v>
      </c>
      <c r="N160" s="27" t="str">
        <f t="shared" si="8"/>
        <v>''Level_Name'' = 'VA_SITE_SWLK' AND ''Level'' = '9' AND ''Color'' = '6' AND ''Linetype'' = 'Solid' AND ''LineWt''= '0' AND ''RefName'' = 'SW'</v>
      </c>
      <c r="O160" s="5"/>
      <c r="P160" s="5"/>
      <c r="Q160" s="5"/>
      <c r="R160" s="5"/>
    </row>
    <row r="161" spans="1:19" ht="12.75" customHeight="1" x14ac:dyDescent="0.2">
      <c r="B161" s="14" t="s">
        <v>240</v>
      </c>
      <c r="C161" s="13" t="s">
        <v>350</v>
      </c>
      <c r="D161" s="4" t="s">
        <v>121</v>
      </c>
      <c r="E161" s="4" t="s">
        <v>292</v>
      </c>
      <c r="F161" s="12">
        <v>18</v>
      </c>
      <c r="G161" s="12">
        <v>6</v>
      </c>
      <c r="H161" s="9" t="str">
        <f t="shared" si="6"/>
        <v>Solid</v>
      </c>
      <c r="I161" s="12">
        <v>0</v>
      </c>
      <c r="J161" s="6">
        <v>0</v>
      </c>
      <c r="K161" s="4" t="s">
        <v>39</v>
      </c>
      <c r="L161" s="4" t="s">
        <v>84</v>
      </c>
      <c r="M161" s="27" t="str">
        <f t="shared" si="7"/>
        <v>road_guardrail_line</v>
      </c>
      <c r="N161" s="27" t="str">
        <f t="shared" si="8"/>
        <v>''Level_Name'' = 'VA_ROAD_GRDR' AND ''Level'' = '18' AND ''Color'' = '6' AND ''Linetype'' = 'Solid' AND ''LineWt''= '0'</v>
      </c>
    </row>
    <row r="162" spans="1:19" ht="12.75" customHeight="1" x14ac:dyDescent="0.2">
      <c r="B162" s="14" t="s">
        <v>240</v>
      </c>
      <c r="C162" s="13" t="s">
        <v>350</v>
      </c>
      <c r="D162" s="4" t="s">
        <v>121</v>
      </c>
      <c r="E162" s="4" t="s">
        <v>292</v>
      </c>
      <c r="F162" s="12">
        <v>18</v>
      </c>
      <c r="G162" s="12">
        <v>6</v>
      </c>
      <c r="H162" s="9" t="str">
        <f t="shared" si="6"/>
        <v>Medium-Dashed</v>
      </c>
      <c r="I162" s="12">
        <v>2</v>
      </c>
      <c r="J162" s="6">
        <v>0</v>
      </c>
      <c r="K162" s="4" t="s">
        <v>39</v>
      </c>
      <c r="L162" s="4" t="s">
        <v>84</v>
      </c>
      <c r="M162" s="27" t="str">
        <f t="shared" si="7"/>
        <v>road_guardrail_line</v>
      </c>
      <c r="N162" s="27" t="str">
        <f t="shared" si="8"/>
        <v>''Level_Name'' = 'VA_ROAD_GRDR' AND ''Level'' = '18' AND ''Color'' = '6' AND ''Linetype'' = 'Medium-Dashed' AND ''LineWt''= '0'</v>
      </c>
      <c r="S162" s="4" t="s">
        <v>303</v>
      </c>
    </row>
    <row r="163" spans="1:19" ht="12.75" customHeight="1" x14ac:dyDescent="0.2">
      <c r="B163" s="14" t="s">
        <v>240</v>
      </c>
      <c r="C163" s="13" t="s">
        <v>350</v>
      </c>
      <c r="D163" s="4" t="s">
        <v>115</v>
      </c>
      <c r="E163" s="4" t="s">
        <v>288</v>
      </c>
      <c r="F163" s="12">
        <v>19</v>
      </c>
      <c r="G163" s="12">
        <v>6</v>
      </c>
      <c r="H163" s="9" t="str">
        <f t="shared" si="6"/>
        <v>Solid</v>
      </c>
      <c r="I163" s="12">
        <v>0</v>
      </c>
      <c r="J163" s="6">
        <v>0</v>
      </c>
      <c r="K163" s="4" t="s">
        <v>41</v>
      </c>
      <c r="L163" s="4" t="s">
        <v>53</v>
      </c>
      <c r="M163" s="27" t="str">
        <f t="shared" si="7"/>
        <v>fence_line</v>
      </c>
      <c r="N163" s="27" t="str">
        <f t="shared" si="8"/>
        <v>''Level_Name'' = 'VA_SITE_FENC' AND ''Level'' = '19' AND ''Color'' = '6' AND ''Linetype'' = 'Solid' AND ''LineWt''= '0'</v>
      </c>
      <c r="O163" s="4" t="s">
        <v>679</v>
      </c>
      <c r="P163" s="4" t="s">
        <v>680</v>
      </c>
    </row>
    <row r="164" spans="1:19" ht="12.75" customHeight="1" x14ac:dyDescent="0.2">
      <c r="B164" s="14" t="s">
        <v>240</v>
      </c>
      <c r="C164" s="13" t="s">
        <v>350</v>
      </c>
      <c r="D164" s="4" t="s">
        <v>115</v>
      </c>
      <c r="E164" s="4" t="s">
        <v>288</v>
      </c>
      <c r="F164" s="12">
        <v>19</v>
      </c>
      <c r="G164" s="12">
        <v>6</v>
      </c>
      <c r="H164" s="9" t="str">
        <f t="shared" si="6"/>
        <v>Medium-Dashed</v>
      </c>
      <c r="I164" s="12">
        <v>2</v>
      </c>
      <c r="J164" s="6">
        <v>0</v>
      </c>
      <c r="K164" s="4" t="s">
        <v>41</v>
      </c>
      <c r="L164" s="4" t="s">
        <v>53</v>
      </c>
      <c r="M164" s="27" t="str">
        <f t="shared" si="7"/>
        <v>fence_line</v>
      </c>
      <c r="N164" s="27" t="str">
        <f t="shared" si="8"/>
        <v>''Level_Name'' = 'VA_SITE_FENC' AND ''Level'' = '19' AND ''Color'' = '6' AND ''Linetype'' = 'Medium-Dashed' AND ''LineWt''= '0'</v>
      </c>
      <c r="O164" s="4" t="s">
        <v>679</v>
      </c>
      <c r="P164" s="4" t="s">
        <v>680</v>
      </c>
      <c r="S164" s="4" t="s">
        <v>297</v>
      </c>
    </row>
    <row r="165" spans="1:19" ht="12.75" customHeight="1" x14ac:dyDescent="0.2">
      <c r="B165" s="14" t="s">
        <v>240</v>
      </c>
      <c r="C165" s="13" t="s">
        <v>350</v>
      </c>
      <c r="D165" s="4" t="s">
        <v>117</v>
      </c>
      <c r="E165" s="4" t="s">
        <v>289</v>
      </c>
      <c r="F165" s="12">
        <v>21</v>
      </c>
      <c r="G165" s="12">
        <v>6</v>
      </c>
      <c r="H165" s="9" t="str">
        <f t="shared" si="6"/>
        <v>Solid</v>
      </c>
      <c r="I165" s="12">
        <v>0</v>
      </c>
      <c r="J165" s="6">
        <v>0</v>
      </c>
      <c r="K165" s="4" t="s">
        <v>41</v>
      </c>
      <c r="L165" s="4" t="s">
        <v>57</v>
      </c>
      <c r="M165" s="27" t="str">
        <f t="shared" si="7"/>
        <v>wall_line</v>
      </c>
      <c r="N165" s="27" t="str">
        <f t="shared" si="8"/>
        <v>''Level_Name'' = 'VA_SITE_WALL' AND ''Level'' = '21' AND ''Color'' = '6' AND ''Linetype'' = 'Solid' AND ''LineWt''= '0'</v>
      </c>
      <c r="O165" s="4" t="s">
        <v>679</v>
      </c>
      <c r="P165" s="4" t="s">
        <v>117</v>
      </c>
    </row>
    <row r="166" spans="1:19" ht="12.75" customHeight="1" x14ac:dyDescent="0.2">
      <c r="B166" s="14" t="s">
        <v>240</v>
      </c>
      <c r="C166" s="13" t="s">
        <v>350</v>
      </c>
      <c r="D166" s="4" t="s">
        <v>117</v>
      </c>
      <c r="E166" s="4" t="s">
        <v>289</v>
      </c>
      <c r="F166" s="12">
        <v>21</v>
      </c>
      <c r="G166" s="12">
        <v>6</v>
      </c>
      <c r="H166" s="9" t="str">
        <f t="shared" si="6"/>
        <v>Medium-Dashed</v>
      </c>
      <c r="I166" s="12">
        <v>2</v>
      </c>
      <c r="J166" s="6">
        <v>0</v>
      </c>
      <c r="K166" s="4" t="s">
        <v>41</v>
      </c>
      <c r="L166" s="4" t="s">
        <v>57</v>
      </c>
      <c r="M166" s="27" t="str">
        <f t="shared" si="7"/>
        <v>wall_line</v>
      </c>
      <c r="N166" s="27" t="str">
        <f t="shared" si="8"/>
        <v>''Level_Name'' = 'VA_SITE_WALL' AND ''Level'' = '21' AND ''Color'' = '6' AND ''Linetype'' = 'Medium-Dashed' AND ''LineWt''= '0'</v>
      </c>
      <c r="O166" s="4" t="s">
        <v>679</v>
      </c>
      <c r="P166" s="4" t="s">
        <v>117</v>
      </c>
      <c r="S166" s="4" t="s">
        <v>306</v>
      </c>
    </row>
    <row r="167" spans="1:19" ht="12.75" customHeight="1" x14ac:dyDescent="0.2">
      <c r="A167" s="5"/>
      <c r="B167" s="13" t="s">
        <v>593</v>
      </c>
      <c r="C167" s="13" t="s">
        <v>366</v>
      </c>
      <c r="D167" s="5" t="s">
        <v>592</v>
      </c>
      <c r="E167" s="5" t="s">
        <v>589</v>
      </c>
      <c r="F167" s="6">
        <v>52</v>
      </c>
      <c r="G167" s="6">
        <v>6</v>
      </c>
      <c r="H167" s="9" t="str">
        <f t="shared" si="6"/>
        <v>Solid</v>
      </c>
      <c r="I167" s="6">
        <v>0</v>
      </c>
      <c r="J167" s="6">
        <v>0</v>
      </c>
      <c r="K167" s="4" t="s">
        <v>413</v>
      </c>
      <c r="L167" s="4" t="s">
        <v>582</v>
      </c>
      <c r="M167" s="27" t="str">
        <f t="shared" si="7"/>
        <v>breakline</v>
      </c>
      <c r="N167" s="27" t="str">
        <f t="shared" si="8"/>
        <v>''Level_Name'' = 'VA_DTM_BRKL' AND ''Level'' = '52' AND ''Color'' = '6' AND ''Linetype'' = 'Solid' AND ''LineWt''= '0'</v>
      </c>
    </row>
    <row r="168" spans="1:19" ht="12.75" customHeight="1" x14ac:dyDescent="0.2">
      <c r="A168" s="5" t="s">
        <v>703</v>
      </c>
      <c r="B168" s="13" t="s">
        <v>320</v>
      </c>
      <c r="C168" s="13" t="s">
        <v>350</v>
      </c>
      <c r="D168" s="5" t="s">
        <v>78</v>
      </c>
      <c r="E168" s="4" t="s">
        <v>296</v>
      </c>
      <c r="F168" s="6">
        <v>30</v>
      </c>
      <c r="G168" s="6">
        <v>7</v>
      </c>
      <c r="H168" s="9" t="str">
        <f t="shared" si="6"/>
        <v>Solid</v>
      </c>
      <c r="I168" s="6">
        <v>0</v>
      </c>
      <c r="J168" s="6">
        <v>0</v>
      </c>
      <c r="K168" s="5" t="s">
        <v>416</v>
      </c>
      <c r="L168" s="5" t="s">
        <v>35</v>
      </c>
      <c r="M168" s="27" t="str">
        <f t="shared" si="7"/>
        <v>athletic_court_area_ATH COURT</v>
      </c>
      <c r="N168" s="27" t="str">
        <f t="shared" si="8"/>
        <v>''Level_Name'' = 'VA_SITE_SPRT' AND ''Level'' = '30' AND ''Color'' = '7' AND ''Linetype'' = 'Solid' AND ''LineWt''= '0' AND ''RefName'' = 'ATH COURT'</v>
      </c>
      <c r="O168" s="5"/>
      <c r="P168" s="5"/>
      <c r="Q168" s="5"/>
      <c r="R168" s="5"/>
    </row>
    <row r="169" spans="1:19" ht="12.75" customHeight="1" x14ac:dyDescent="0.2">
      <c r="A169" s="5" t="s">
        <v>139</v>
      </c>
      <c r="B169" s="13" t="s">
        <v>320</v>
      </c>
      <c r="C169" s="13" t="s">
        <v>350</v>
      </c>
      <c r="D169" s="5" t="s">
        <v>244</v>
      </c>
      <c r="E169" s="4" t="s">
        <v>296</v>
      </c>
      <c r="F169" s="6">
        <v>30</v>
      </c>
      <c r="G169" s="6">
        <v>7</v>
      </c>
      <c r="H169" s="9" t="str">
        <f t="shared" si="6"/>
        <v>Solid</v>
      </c>
      <c r="I169" s="6">
        <v>0</v>
      </c>
      <c r="J169" s="6">
        <v>0</v>
      </c>
      <c r="K169" s="5" t="s">
        <v>416</v>
      </c>
      <c r="L169" s="5" t="s">
        <v>35</v>
      </c>
      <c r="M169" s="27" t="str">
        <f t="shared" si="7"/>
        <v>athletic_court_area_BBCT</v>
      </c>
      <c r="N169" s="27" t="str">
        <f t="shared" si="8"/>
        <v>''Level_Name'' = 'VA_SITE_SPRT' AND ''Level'' = '30' AND ''Color'' = '7' AND ''Linetype'' = 'Solid' AND ''LineWt''= '0' AND ''RefName'' = 'BBCT'</v>
      </c>
      <c r="O169" s="5"/>
      <c r="P169" s="5"/>
      <c r="Q169" s="5"/>
      <c r="R169" s="5"/>
    </row>
    <row r="170" spans="1:19" ht="12.75" customHeight="1" x14ac:dyDescent="0.2">
      <c r="A170" s="5" t="s">
        <v>242</v>
      </c>
      <c r="B170" s="13" t="s">
        <v>320</v>
      </c>
      <c r="C170" s="13" t="s">
        <v>350</v>
      </c>
      <c r="D170" s="5" t="s">
        <v>243</v>
      </c>
      <c r="E170" s="4" t="s">
        <v>296</v>
      </c>
      <c r="F170" s="6">
        <v>30</v>
      </c>
      <c r="G170" s="6">
        <v>7</v>
      </c>
      <c r="H170" s="9" t="str">
        <f t="shared" si="6"/>
        <v>Solid</v>
      </c>
      <c r="I170" s="6">
        <v>0</v>
      </c>
      <c r="J170" s="6">
        <v>0</v>
      </c>
      <c r="K170" s="5" t="s">
        <v>416</v>
      </c>
      <c r="L170" s="5" t="s">
        <v>36</v>
      </c>
      <c r="M170" s="27" t="str">
        <f t="shared" si="7"/>
        <v>athletic_field_area_BBFLD</v>
      </c>
      <c r="N170" s="27" t="str">
        <f t="shared" si="8"/>
        <v>''Level_Name'' = 'VA_SITE_SPRT' AND ''Level'' = '30' AND ''Color'' = '7' AND ''Linetype'' = 'Solid' AND ''LineWt''= '0' AND ''RefName'' = 'BBFLD'</v>
      </c>
      <c r="O170" s="5"/>
      <c r="P170" s="5"/>
      <c r="Q170" s="5"/>
      <c r="R170" s="5"/>
    </row>
    <row r="171" spans="1:19" ht="12.75" customHeight="1" x14ac:dyDescent="0.2">
      <c r="A171" s="5" t="s">
        <v>376</v>
      </c>
      <c r="B171" s="13" t="s">
        <v>320</v>
      </c>
      <c r="C171" s="13" t="s">
        <v>350</v>
      </c>
      <c r="D171" s="5" t="s">
        <v>382</v>
      </c>
      <c r="E171" s="4" t="s">
        <v>296</v>
      </c>
      <c r="F171" s="6">
        <v>30</v>
      </c>
      <c r="G171" s="6">
        <v>7</v>
      </c>
      <c r="H171" s="9" t="str">
        <f t="shared" si="6"/>
        <v>Solid</v>
      </c>
      <c r="I171" s="6">
        <v>0</v>
      </c>
      <c r="J171" s="6">
        <v>0</v>
      </c>
      <c r="K171" s="5" t="s">
        <v>416</v>
      </c>
      <c r="L171" s="5" t="s">
        <v>375</v>
      </c>
      <c r="M171" s="27" t="str">
        <f t="shared" si="7"/>
        <v>campground_area_CG</v>
      </c>
      <c r="N171" s="27" t="str">
        <f t="shared" si="8"/>
        <v>''Level_Name'' = 'VA_SITE_SPRT' AND ''Level'' = '30' AND ''Color'' = '7' AND ''Linetype'' = 'Solid' AND ''LineWt''= '0' AND ''RefName'' = 'CG'</v>
      </c>
      <c r="O171" s="5"/>
      <c r="P171" s="5"/>
      <c r="Q171" s="5"/>
      <c r="R171" s="5"/>
    </row>
    <row r="172" spans="1:19" s="48" customFormat="1" ht="12.75" customHeight="1" x14ac:dyDescent="0.2">
      <c r="A172" s="5" t="s">
        <v>510</v>
      </c>
      <c r="B172" s="13" t="s">
        <v>320</v>
      </c>
      <c r="C172" s="13" t="s">
        <v>350</v>
      </c>
      <c r="D172" s="5" t="s">
        <v>512</v>
      </c>
      <c r="E172" s="4" t="s">
        <v>296</v>
      </c>
      <c r="F172" s="6">
        <v>30</v>
      </c>
      <c r="G172" s="6">
        <v>7</v>
      </c>
      <c r="H172" s="9" t="str">
        <f t="shared" si="6"/>
        <v>Solid</v>
      </c>
      <c r="I172" s="6">
        <v>0</v>
      </c>
      <c r="J172" s="6">
        <v>0</v>
      </c>
      <c r="K172" s="5" t="s">
        <v>416</v>
      </c>
      <c r="L172" s="5" t="s">
        <v>36</v>
      </c>
      <c r="M172" s="27" t="str">
        <f t="shared" si="7"/>
        <v>athletic_field_area_FBFLD</v>
      </c>
      <c r="N172" s="27" t="str">
        <f t="shared" si="8"/>
        <v>''Level_Name'' = 'VA_SITE_SPRT' AND ''Level'' = '30' AND ''Color'' = '7' AND ''Linetype'' = 'Solid' AND ''LineWt''= '0' AND ''RefName'' = 'FBFLD'</v>
      </c>
      <c r="O172" s="5"/>
      <c r="P172" s="5"/>
      <c r="Q172" s="5"/>
      <c r="R172" s="5"/>
      <c r="S172" s="4"/>
    </row>
    <row r="173" spans="1:19" ht="12.75" customHeight="1" x14ac:dyDescent="0.2">
      <c r="A173" s="16" t="s">
        <v>68</v>
      </c>
      <c r="B173" s="13" t="s">
        <v>320</v>
      </c>
      <c r="C173" s="13" t="s">
        <v>350</v>
      </c>
      <c r="D173" s="5" t="s">
        <v>106</v>
      </c>
      <c r="E173" s="4" t="s">
        <v>296</v>
      </c>
      <c r="F173" s="6">
        <v>30</v>
      </c>
      <c r="G173" s="6">
        <v>7</v>
      </c>
      <c r="H173" s="9" t="str">
        <f t="shared" si="6"/>
        <v>Solid</v>
      </c>
      <c r="I173" s="6">
        <v>0</v>
      </c>
      <c r="J173" s="6">
        <v>0</v>
      </c>
      <c r="K173" s="5" t="s">
        <v>416</v>
      </c>
      <c r="L173" s="5" t="s">
        <v>36</v>
      </c>
      <c r="M173" s="27" t="str">
        <f t="shared" si="7"/>
        <v>athletic_field_area_HORSESHOES</v>
      </c>
      <c r="N173" s="27" t="str">
        <f t="shared" si="8"/>
        <v>''Level_Name'' = 'VA_SITE_SPRT' AND ''Level'' = '30' AND ''Color'' = '7' AND ''Linetype'' = 'Solid' AND ''LineWt''= '0' AND ''RefName'' = 'HORSESHOES'</v>
      </c>
      <c r="O173" s="5"/>
      <c r="P173" s="5"/>
      <c r="Q173" s="5"/>
      <c r="R173" s="5"/>
    </row>
    <row r="174" spans="1:19" ht="12.75" customHeight="1" x14ac:dyDescent="0.2">
      <c r="A174" s="5" t="s">
        <v>372</v>
      </c>
      <c r="B174" s="13" t="s">
        <v>320</v>
      </c>
      <c r="C174" s="13" t="s">
        <v>350</v>
      </c>
      <c r="D174" s="5" t="s">
        <v>371</v>
      </c>
      <c r="E174" s="4" t="s">
        <v>398</v>
      </c>
      <c r="F174" s="7">
        <v>26</v>
      </c>
      <c r="G174" s="7">
        <v>7</v>
      </c>
      <c r="H174" s="9" t="str">
        <f t="shared" si="6"/>
        <v>No Value</v>
      </c>
      <c r="I174" s="7"/>
      <c r="J174" s="6"/>
      <c r="K174" s="4" t="s">
        <v>262</v>
      </c>
      <c r="L174" s="4" t="s">
        <v>373</v>
      </c>
      <c r="M174" s="27" t="str">
        <f t="shared" si="7"/>
        <v>levee_berm_area_LEVEE</v>
      </c>
      <c r="N174" s="27" t="str">
        <f t="shared" si="8"/>
        <v>''Level_Name'' = 'VA_UTIL_IRRI' AND ''Level'' = '26' AND ''Color'' = '7' AND ''Linetype'' = 'No Value' AND ''LineWt''= '' AND ''RefName'' = 'LEVEE'</v>
      </c>
    </row>
    <row r="175" spans="1:19" ht="12.75" customHeight="1" x14ac:dyDescent="0.2">
      <c r="A175" s="5" t="s">
        <v>384</v>
      </c>
      <c r="B175" s="13" t="s">
        <v>320</v>
      </c>
      <c r="C175" s="13" t="s">
        <v>350</v>
      </c>
      <c r="D175" s="5" t="s">
        <v>385</v>
      </c>
      <c r="E175" s="4" t="s">
        <v>296</v>
      </c>
      <c r="F175" s="6">
        <v>30</v>
      </c>
      <c r="G175" s="6">
        <v>7</v>
      </c>
      <c r="H175" s="9" t="str">
        <f t="shared" si="6"/>
        <v>Solid</v>
      </c>
      <c r="I175" s="6">
        <v>0</v>
      </c>
      <c r="J175" s="6">
        <v>0</v>
      </c>
      <c r="K175" s="5" t="s">
        <v>678</v>
      </c>
      <c r="L175" s="5" t="s">
        <v>383</v>
      </c>
      <c r="M175" s="27" t="str">
        <f t="shared" si="7"/>
        <v>recreation_park_area_PARK</v>
      </c>
      <c r="N175" s="27" t="str">
        <f t="shared" si="8"/>
        <v>''Level_Name'' = 'VA_SITE_SPRT' AND ''Level'' = '30' AND ''Color'' = '7' AND ''Linetype'' = 'Solid' AND ''LineWt''= '0' AND ''RefName'' = 'PARK'</v>
      </c>
      <c r="O175" s="5"/>
      <c r="P175" s="5"/>
      <c r="Q175" s="5"/>
      <c r="R175" s="5"/>
    </row>
    <row r="176" spans="1:19" ht="12.75" customHeight="1" x14ac:dyDescent="0.2">
      <c r="A176" s="5" t="s">
        <v>160</v>
      </c>
      <c r="B176" s="13" t="s">
        <v>320</v>
      </c>
      <c r="C176" s="13" t="s">
        <v>350</v>
      </c>
      <c r="D176" s="5" t="s">
        <v>161</v>
      </c>
      <c r="E176" s="4" t="s">
        <v>296</v>
      </c>
      <c r="F176" s="6">
        <v>30</v>
      </c>
      <c r="G176" s="6">
        <v>7</v>
      </c>
      <c r="H176" s="9" t="str">
        <f t="shared" si="6"/>
        <v>Solid</v>
      </c>
      <c r="I176" s="6">
        <v>0</v>
      </c>
      <c r="J176" s="6">
        <v>0</v>
      </c>
      <c r="K176" s="5" t="s">
        <v>416</v>
      </c>
      <c r="L176" s="5" t="s">
        <v>162</v>
      </c>
      <c r="M176" s="27" t="str">
        <f t="shared" si="7"/>
        <v>playground_area_PG</v>
      </c>
      <c r="N176" s="27" t="str">
        <f t="shared" si="8"/>
        <v>''Level_Name'' = 'VA_SITE_SPRT' AND ''Level'' = '30' AND ''Color'' = '7' AND ''Linetype'' = 'Solid' AND ''LineWt''= '0' AND ''RefName'' = 'PG'</v>
      </c>
      <c r="O176" s="5"/>
      <c r="P176" s="5"/>
      <c r="Q176" s="5"/>
      <c r="R176" s="5"/>
    </row>
    <row r="177" spans="1:19" s="48" customFormat="1" ht="12.75" customHeight="1" x14ac:dyDescent="0.2">
      <c r="A177" s="5" t="s">
        <v>628</v>
      </c>
      <c r="B177" s="13" t="s">
        <v>320</v>
      </c>
      <c r="C177" s="13" t="s">
        <v>350</v>
      </c>
      <c r="D177" s="5" t="s">
        <v>516</v>
      </c>
      <c r="E177" s="4" t="s">
        <v>400</v>
      </c>
      <c r="F177" s="7">
        <v>28</v>
      </c>
      <c r="G177" s="7">
        <v>7</v>
      </c>
      <c r="H177" s="9" t="b">
        <f t="shared" si="6"/>
        <v>0</v>
      </c>
      <c r="I177" s="7">
        <v>5</v>
      </c>
      <c r="J177" s="6">
        <v>1</v>
      </c>
      <c r="K177" s="5" t="s">
        <v>42</v>
      </c>
      <c r="L177" s="5" t="s">
        <v>517</v>
      </c>
      <c r="M177" s="27" t="str">
        <f t="shared" si="7"/>
        <v>utility_area_PIPES</v>
      </c>
      <c r="N177" s="27" t="str">
        <f t="shared" si="8"/>
        <v>''Level_Name'' = 'VA_SITE_PIPE' AND ''Level'' = '28' AND ''Color'' = '7' AND ''Linetype'' = 'FALSE' AND ''LineWt''= '1' AND ''RefName'' = 'PIPES'</v>
      </c>
      <c r="O177" s="5"/>
      <c r="P177" s="5"/>
      <c r="Q177" s="5"/>
      <c r="R177" s="5"/>
      <c r="S177" s="4" t="s">
        <v>629</v>
      </c>
    </row>
    <row r="178" spans="1:19" ht="12.75" customHeight="1" x14ac:dyDescent="0.2">
      <c r="A178" s="5" t="s">
        <v>143</v>
      </c>
      <c r="B178" s="13" t="s">
        <v>320</v>
      </c>
      <c r="C178" s="13" t="s">
        <v>350</v>
      </c>
      <c r="D178" s="5" t="s">
        <v>144</v>
      </c>
      <c r="E178" s="4" t="s">
        <v>296</v>
      </c>
      <c r="F178" s="6">
        <v>30</v>
      </c>
      <c r="G178" s="6">
        <v>7</v>
      </c>
      <c r="H178" s="9" t="str">
        <f t="shared" si="6"/>
        <v>Solid</v>
      </c>
      <c r="I178" s="6">
        <v>0</v>
      </c>
      <c r="J178" s="6">
        <v>0</v>
      </c>
      <c r="K178" s="5" t="s">
        <v>416</v>
      </c>
      <c r="L178" s="5" t="s">
        <v>36</v>
      </c>
      <c r="M178" s="27" t="str">
        <f t="shared" si="7"/>
        <v>athletic_field_area_SF</v>
      </c>
      <c r="N178" s="27" t="str">
        <f t="shared" si="8"/>
        <v>''Level_Name'' = 'VA_SITE_SPRT' AND ''Level'' = '30' AND ''Color'' = '7' AND ''Linetype'' = 'Solid' AND ''LineWt''= '0' AND ''RefName'' = 'SF'</v>
      </c>
      <c r="O178" s="5"/>
      <c r="P178" s="5"/>
      <c r="Q178" s="5"/>
      <c r="R178" s="5"/>
    </row>
    <row r="179" spans="1:19" ht="12.75" customHeight="1" x14ac:dyDescent="0.2">
      <c r="A179" s="5" t="s">
        <v>509</v>
      </c>
      <c r="B179" s="13" t="s">
        <v>320</v>
      </c>
      <c r="C179" s="13" t="s">
        <v>350</v>
      </c>
      <c r="D179" s="5" t="s">
        <v>511</v>
      </c>
      <c r="E179" s="4" t="s">
        <v>296</v>
      </c>
      <c r="F179" s="6">
        <v>30</v>
      </c>
      <c r="G179" s="6">
        <v>7</v>
      </c>
      <c r="H179" s="9" t="str">
        <f t="shared" si="6"/>
        <v>Solid</v>
      </c>
      <c r="I179" s="6">
        <v>0</v>
      </c>
      <c r="J179" s="6">
        <v>0</v>
      </c>
      <c r="K179" s="5" t="s">
        <v>416</v>
      </c>
      <c r="L179" s="5" t="s">
        <v>36</v>
      </c>
      <c r="M179" s="27" t="str">
        <f t="shared" si="7"/>
        <v>athletic_field_area_SOCCER</v>
      </c>
      <c r="N179" s="27" t="str">
        <f t="shared" si="8"/>
        <v>''Level_Name'' = 'VA_SITE_SPRT' AND ''Level'' = '30' AND ''Color'' = '7' AND ''Linetype'' = 'Solid' AND ''LineWt''= '0' AND ''RefName'' = 'SOCCER'</v>
      </c>
      <c r="O179" s="23"/>
      <c r="P179" s="5"/>
      <c r="Q179" s="5"/>
      <c r="R179" s="5"/>
    </row>
    <row r="180" spans="1:19" ht="12.75" customHeight="1" x14ac:dyDescent="0.2">
      <c r="A180" s="5" t="s">
        <v>140</v>
      </c>
      <c r="B180" s="13" t="s">
        <v>320</v>
      </c>
      <c r="C180" s="13" t="s">
        <v>350</v>
      </c>
      <c r="D180" s="5" t="s">
        <v>141</v>
      </c>
      <c r="E180" s="4" t="s">
        <v>296</v>
      </c>
      <c r="F180" s="6">
        <v>30</v>
      </c>
      <c r="G180" s="6">
        <v>7</v>
      </c>
      <c r="H180" s="9" t="str">
        <f t="shared" si="6"/>
        <v>Solid</v>
      </c>
      <c r="I180" s="6">
        <v>0</v>
      </c>
      <c r="J180" s="6">
        <v>0</v>
      </c>
      <c r="K180" s="5" t="s">
        <v>416</v>
      </c>
      <c r="L180" s="5" t="s">
        <v>35</v>
      </c>
      <c r="M180" s="27" t="str">
        <f t="shared" si="7"/>
        <v>athletic_court_area_TCT</v>
      </c>
      <c r="N180" s="27" t="str">
        <f t="shared" si="8"/>
        <v>''Level_Name'' = 'VA_SITE_SPRT' AND ''Level'' = '30' AND ''Color'' = '7' AND ''Linetype'' = 'Solid' AND ''LineWt''= '0' AND ''RefName'' = 'TCT'</v>
      </c>
      <c r="O180" s="5"/>
      <c r="P180" s="5"/>
      <c r="Q180" s="5"/>
      <c r="R180" s="5"/>
    </row>
    <row r="181" spans="1:19" ht="12.75" customHeight="1" x14ac:dyDescent="0.2">
      <c r="A181" s="5" t="s">
        <v>494</v>
      </c>
      <c r="B181" s="13" t="s">
        <v>320</v>
      </c>
      <c r="C181" s="13" t="s">
        <v>350</v>
      </c>
      <c r="D181" s="5" t="s">
        <v>78</v>
      </c>
      <c r="E181" s="4" t="s">
        <v>296</v>
      </c>
      <c r="F181" s="6">
        <v>30</v>
      </c>
      <c r="G181" s="6">
        <v>7</v>
      </c>
      <c r="H181" s="9" t="str">
        <f t="shared" si="6"/>
        <v>Solid</v>
      </c>
      <c r="I181" s="6">
        <v>0</v>
      </c>
      <c r="J181" s="6">
        <v>0</v>
      </c>
      <c r="K181" s="5" t="s">
        <v>416</v>
      </c>
      <c r="L181" s="5" t="s">
        <v>35</v>
      </c>
      <c r="M181" s="27" t="str">
        <f t="shared" si="7"/>
        <v>athletic_court_area_TRACK</v>
      </c>
      <c r="N181" s="27" t="str">
        <f t="shared" si="8"/>
        <v>''Level_Name'' = 'VA_SITE_SPRT' AND ''Level'' = '30' AND ''Color'' = '7' AND ''Linetype'' = 'Solid' AND ''LineWt''= '0' AND ''RefName'' = 'TRACK'</v>
      </c>
      <c r="O181" s="5"/>
      <c r="P181" s="5"/>
      <c r="Q181" s="5"/>
      <c r="R181" s="5"/>
    </row>
    <row r="182" spans="1:19" ht="12.75" customHeight="1" x14ac:dyDescent="0.2">
      <c r="A182" s="5" t="s">
        <v>142</v>
      </c>
      <c r="B182" s="13" t="s">
        <v>320</v>
      </c>
      <c r="C182" s="13" t="s">
        <v>350</v>
      </c>
      <c r="D182" s="5" t="s">
        <v>28</v>
      </c>
      <c r="E182" s="4" t="s">
        <v>296</v>
      </c>
      <c r="F182" s="6">
        <v>30</v>
      </c>
      <c r="G182" s="7">
        <v>7</v>
      </c>
      <c r="H182" s="9" t="str">
        <f t="shared" si="6"/>
        <v>Solid</v>
      </c>
      <c r="I182" s="7">
        <v>0</v>
      </c>
      <c r="J182" s="6">
        <v>0</v>
      </c>
      <c r="K182" s="5" t="s">
        <v>416</v>
      </c>
      <c r="L182" s="5" t="s">
        <v>35</v>
      </c>
      <c r="M182" s="27" t="str">
        <f t="shared" si="7"/>
        <v>athletic_court_area_VBCT</v>
      </c>
      <c r="N182" s="27" t="str">
        <f t="shared" si="8"/>
        <v>''Level_Name'' = 'VA_SITE_SPRT' AND ''Level'' = '30' AND ''Color'' = '7' AND ''Linetype'' = 'Solid' AND ''LineWt''= '0' AND ''RefName'' = 'VBCT'</v>
      </c>
      <c r="O182" s="5"/>
      <c r="P182" s="5"/>
      <c r="Q182" s="5"/>
      <c r="R182" s="5"/>
    </row>
    <row r="183" spans="1:19" ht="12.75" customHeight="1" x14ac:dyDescent="0.2">
      <c r="B183" s="14" t="s">
        <v>240</v>
      </c>
      <c r="C183" s="13" t="s">
        <v>350</v>
      </c>
      <c r="D183" s="4" t="s">
        <v>438</v>
      </c>
      <c r="E183" s="4" t="s">
        <v>395</v>
      </c>
      <c r="F183" s="12">
        <v>23</v>
      </c>
      <c r="G183" s="12">
        <v>7</v>
      </c>
      <c r="H183" s="9" t="str">
        <f t="shared" si="6"/>
        <v>Medium-Dashed</v>
      </c>
      <c r="I183" s="12">
        <v>2</v>
      </c>
      <c r="J183" s="6">
        <v>1</v>
      </c>
      <c r="K183" s="4" t="s">
        <v>39</v>
      </c>
      <c r="L183" s="4" t="s">
        <v>54</v>
      </c>
      <c r="M183" s="27" t="str">
        <f t="shared" si="7"/>
        <v>road_centerline</v>
      </c>
      <c r="N183" s="27" t="str">
        <f t="shared" si="8"/>
        <v>''Level_Name'' = 'VA_ROAD_STRI' AND ''Level'' = '23' AND ''Color'' = '7' AND ''Linetype'' = 'Medium-Dashed' AND ''LineWt''= '1'</v>
      </c>
      <c r="O183" s="4" t="s">
        <v>682</v>
      </c>
      <c r="P183" s="4" t="s">
        <v>681</v>
      </c>
      <c r="S183" s="4" t="s">
        <v>655</v>
      </c>
    </row>
    <row r="184" spans="1:19" ht="12.75" customHeight="1" x14ac:dyDescent="0.2">
      <c r="B184" s="14" t="s">
        <v>240</v>
      </c>
      <c r="C184" s="13" t="s">
        <v>350</v>
      </c>
      <c r="D184" s="4" t="s">
        <v>439</v>
      </c>
      <c r="E184" s="4" t="s">
        <v>395</v>
      </c>
      <c r="F184" s="12">
        <v>23</v>
      </c>
      <c r="G184" s="12">
        <v>7</v>
      </c>
      <c r="H184" s="9" t="str">
        <f t="shared" si="6"/>
        <v>Dotted</v>
      </c>
      <c r="I184" s="12">
        <v>1</v>
      </c>
      <c r="J184" s="6">
        <v>1</v>
      </c>
      <c r="K184" s="4" t="s">
        <v>39</v>
      </c>
      <c r="L184" s="8" t="s">
        <v>54</v>
      </c>
      <c r="M184" s="27" t="str">
        <f t="shared" si="7"/>
        <v>road_centerline</v>
      </c>
      <c r="N184" s="27" t="str">
        <f t="shared" si="8"/>
        <v>''Level_Name'' = 'VA_ROAD_STRI' AND ''Level'' = '23' AND ''Color'' = '7' AND ''Linetype'' = 'Dotted' AND ''LineWt''= '1'</v>
      </c>
      <c r="O184" s="8" t="s">
        <v>682</v>
      </c>
      <c r="P184" s="8" t="s">
        <v>681</v>
      </c>
      <c r="Q184" s="8"/>
      <c r="R184" s="8"/>
      <c r="S184" s="4" t="s">
        <v>656</v>
      </c>
    </row>
    <row r="185" spans="1:19" ht="12.75" customHeight="1" x14ac:dyDescent="0.2">
      <c r="B185" s="14" t="s">
        <v>240</v>
      </c>
      <c r="C185" s="13" t="s">
        <v>350</v>
      </c>
      <c r="D185" s="21" t="s">
        <v>644</v>
      </c>
      <c r="E185" s="4" t="s">
        <v>395</v>
      </c>
      <c r="F185" s="12">
        <v>23</v>
      </c>
      <c r="G185" s="12">
        <v>7</v>
      </c>
      <c r="H185" s="9" t="str">
        <f t="shared" si="6"/>
        <v>LongDashed</v>
      </c>
      <c r="I185" s="12">
        <v>3</v>
      </c>
      <c r="J185" s="6">
        <v>1</v>
      </c>
      <c r="K185" s="4" t="s">
        <v>39</v>
      </c>
      <c r="L185" s="53" t="s">
        <v>54</v>
      </c>
      <c r="M185" s="27" t="str">
        <f t="shared" si="7"/>
        <v>road_centerline</v>
      </c>
      <c r="N185" s="27" t="str">
        <f t="shared" si="8"/>
        <v>''Level_Name'' = 'VA_ROAD_STRI' AND ''Level'' = '23' AND ''Color'' = '7' AND ''Linetype'' = 'LongDashed' AND ''LineWt''= '1'</v>
      </c>
      <c r="O185" s="53" t="s">
        <v>682</v>
      </c>
      <c r="P185" s="53" t="s">
        <v>681</v>
      </c>
      <c r="Q185" s="53"/>
      <c r="R185" s="53"/>
      <c r="S185" s="4" t="s">
        <v>657</v>
      </c>
    </row>
    <row r="186" spans="1:19" ht="12.75" customHeight="1" x14ac:dyDescent="0.2">
      <c r="B186" s="14" t="s">
        <v>240</v>
      </c>
      <c r="C186" s="13" t="s">
        <v>350</v>
      </c>
      <c r="D186" s="4" t="s">
        <v>202</v>
      </c>
      <c r="E186" s="4" t="s">
        <v>400</v>
      </c>
      <c r="F186" s="12">
        <v>28</v>
      </c>
      <c r="G186" s="12">
        <v>7</v>
      </c>
      <c r="H186" s="9" t="b">
        <f t="shared" si="6"/>
        <v>0</v>
      </c>
      <c r="I186" s="12">
        <v>5</v>
      </c>
      <c r="J186" s="6">
        <v>1</v>
      </c>
      <c r="K186" s="4" t="s">
        <v>588</v>
      </c>
      <c r="L186" s="4" t="s">
        <v>201</v>
      </c>
      <c r="M186" s="27" t="str">
        <f t="shared" si="7"/>
        <v>pipeline_line</v>
      </c>
      <c r="N186" s="27" t="str">
        <f t="shared" si="8"/>
        <v>''Level_Name'' = 'VA_SITE_PIPE' AND ''Level'' = '28' AND ''Color'' = '7' AND ''Linetype'' = 'FALSE' AND ''LineWt''= '1'</v>
      </c>
    </row>
    <row r="187" spans="1:19" ht="12.75" customHeight="1" x14ac:dyDescent="0.2">
      <c r="A187" s="2"/>
      <c r="B187" s="14" t="s">
        <v>240</v>
      </c>
      <c r="C187" s="13" t="s">
        <v>350</v>
      </c>
      <c r="D187" s="4" t="s">
        <v>114</v>
      </c>
      <c r="E187" s="4" t="s">
        <v>408</v>
      </c>
      <c r="F187" s="9">
        <v>41</v>
      </c>
      <c r="G187" s="9">
        <v>7</v>
      </c>
      <c r="H187" s="9" t="str">
        <f t="shared" si="6"/>
        <v>Dotted</v>
      </c>
      <c r="I187" s="9">
        <v>1</v>
      </c>
      <c r="J187" s="6">
        <v>1</v>
      </c>
      <c r="K187" s="4" t="s">
        <v>418</v>
      </c>
      <c r="L187" s="21" t="s">
        <v>174</v>
      </c>
      <c r="M187" s="27" t="str">
        <f t="shared" si="7"/>
        <v>surface_water_course_centerline</v>
      </c>
      <c r="N187" s="27" t="str">
        <f t="shared" si="8"/>
        <v>''Level_Name'' = 'VA_SITE_WATR' AND ''Level'' = '41' AND ''Color'' = '7' AND ''Linetype'' = 'Dotted' AND ''LineWt''= '1'</v>
      </c>
      <c r="O187" s="21"/>
      <c r="P187" s="21"/>
      <c r="Q187" s="21"/>
      <c r="R187" s="21"/>
    </row>
    <row r="188" spans="1:19" ht="12.75" customHeight="1" x14ac:dyDescent="0.2">
      <c r="A188" s="5"/>
      <c r="B188" s="13" t="s">
        <v>593</v>
      </c>
      <c r="C188" s="13" t="s">
        <v>366</v>
      </c>
      <c r="D188" s="5" t="s">
        <v>595</v>
      </c>
      <c r="E188" s="5" t="s">
        <v>596</v>
      </c>
      <c r="F188" s="6">
        <v>55</v>
      </c>
      <c r="G188" s="6">
        <v>7</v>
      </c>
      <c r="H188" s="9" t="str">
        <f t="shared" si="6"/>
        <v>Medium-Dashed Dot Dot</v>
      </c>
      <c r="I188" s="6">
        <v>6</v>
      </c>
      <c r="J188" s="6">
        <v>2</v>
      </c>
      <c r="K188" s="4" t="s">
        <v>413</v>
      </c>
      <c r="L188" s="21" t="s">
        <v>582</v>
      </c>
      <c r="M188" s="27" t="str">
        <f t="shared" si="7"/>
        <v>breakline</v>
      </c>
      <c r="N188" s="27" t="str">
        <f t="shared" si="8"/>
        <v>''Level_Name'' = 'VA_DTM_WATR' AND ''Level'' = '55' AND ''Color'' = '7' AND ''Linetype'' = 'Medium-Dashed Dot Dot' AND ''LineWt''= '2'</v>
      </c>
      <c r="O188" s="21"/>
      <c r="P188" s="21"/>
      <c r="Q188" s="21"/>
      <c r="R188" s="21"/>
    </row>
    <row r="189" spans="1:19" ht="12.75" customHeight="1" x14ac:dyDescent="0.2">
      <c r="B189" s="14" t="s">
        <v>240</v>
      </c>
      <c r="C189" s="13" t="s">
        <v>350</v>
      </c>
      <c r="D189" s="4" t="s">
        <v>436</v>
      </c>
      <c r="E189" s="8" t="s">
        <v>686</v>
      </c>
      <c r="F189" s="12">
        <v>56</v>
      </c>
      <c r="G189" s="12">
        <v>7</v>
      </c>
      <c r="H189" s="9" t="str">
        <f t="shared" si="6"/>
        <v>Dotted</v>
      </c>
      <c r="I189" s="12">
        <v>1</v>
      </c>
      <c r="J189" s="12" t="s">
        <v>445</v>
      </c>
      <c r="K189" s="4" t="s">
        <v>38</v>
      </c>
      <c r="L189" s="21" t="s">
        <v>374</v>
      </c>
      <c r="M189" s="27" t="str">
        <f t="shared" si="7"/>
        <v>airfield_surface_centerline</v>
      </c>
      <c r="N189" s="27" t="str">
        <f t="shared" si="8"/>
        <v>''Level_Name'' = 'VA_SITE_LV56' AND ''Level'' = '56' AND ''Color'' = '7' AND ''Linetype'' = 'Dotted' AND ''LineWt''= '0-2'</v>
      </c>
      <c r="O189" s="21"/>
      <c r="P189" s="21"/>
      <c r="Q189" s="21"/>
      <c r="R189" s="21"/>
      <c r="S189" s="4" t="s">
        <v>661</v>
      </c>
    </row>
    <row r="190" spans="1:19" ht="12.75" customHeight="1" x14ac:dyDescent="0.2">
      <c r="B190" s="14" t="s">
        <v>240</v>
      </c>
      <c r="C190" s="13" t="s">
        <v>350</v>
      </c>
      <c r="D190" s="4" t="s">
        <v>437</v>
      </c>
      <c r="E190" s="8" t="s">
        <v>686</v>
      </c>
      <c r="F190" s="12">
        <v>56</v>
      </c>
      <c r="G190" s="12">
        <v>7</v>
      </c>
      <c r="H190" s="9" t="str">
        <f t="shared" si="6"/>
        <v>Medium-Dashed</v>
      </c>
      <c r="I190" s="12">
        <v>2</v>
      </c>
      <c r="J190" s="12" t="s">
        <v>445</v>
      </c>
      <c r="K190" s="4" t="s">
        <v>38</v>
      </c>
      <c r="L190" s="4" t="s">
        <v>374</v>
      </c>
      <c r="M190" s="27" t="str">
        <f t="shared" si="7"/>
        <v>airfield_surface_centerline</v>
      </c>
      <c r="N190" s="27" t="str">
        <f t="shared" si="8"/>
        <v>''Level_Name'' = 'VA_SITE_LV56' AND ''Level'' = '56' AND ''Color'' = '7' AND ''Linetype'' = 'Medium-Dashed' AND ''LineWt''= '0-2'</v>
      </c>
      <c r="S190" s="4" t="s">
        <v>662</v>
      </c>
    </row>
    <row r="191" spans="1:19" ht="12.75" customHeight="1" x14ac:dyDescent="0.2">
      <c r="B191" s="14" t="s">
        <v>240</v>
      </c>
      <c r="C191" s="13" t="s">
        <v>350</v>
      </c>
      <c r="D191" s="4" t="s">
        <v>241</v>
      </c>
      <c r="E191" s="8" t="s">
        <v>686</v>
      </c>
      <c r="F191" s="12">
        <v>56</v>
      </c>
      <c r="G191" s="12">
        <v>7</v>
      </c>
      <c r="H191" s="9" t="str">
        <f t="shared" si="6"/>
        <v>Solid</v>
      </c>
      <c r="I191" s="12">
        <v>0</v>
      </c>
      <c r="J191" s="6">
        <v>1</v>
      </c>
      <c r="K191" s="4" t="s">
        <v>38</v>
      </c>
      <c r="L191" s="4" t="s">
        <v>55</v>
      </c>
      <c r="M191" s="27" t="str">
        <f t="shared" si="7"/>
        <v>airfield_surface_marking_line</v>
      </c>
      <c r="N191" s="27" t="str">
        <f t="shared" si="8"/>
        <v>''Level_Name'' = 'VA_SITE_LV56' AND ''Level'' = '56' AND ''Color'' = '7' AND ''Linetype'' = 'Solid' AND ''LineWt''= '1'</v>
      </c>
      <c r="O191" s="8" t="s">
        <v>682</v>
      </c>
      <c r="P191" s="4" t="s">
        <v>685</v>
      </c>
      <c r="S191" s="4" t="s">
        <v>660</v>
      </c>
    </row>
    <row r="192" spans="1:19" s="11" customFormat="1" ht="12.75" customHeight="1" x14ac:dyDescent="0.2">
      <c r="A192" s="5"/>
      <c r="B192" s="13" t="s">
        <v>320</v>
      </c>
      <c r="C192" s="13" t="s">
        <v>350</v>
      </c>
      <c r="D192" s="5" t="s">
        <v>450</v>
      </c>
      <c r="E192" s="4" t="s">
        <v>291</v>
      </c>
      <c r="F192" s="6">
        <v>16</v>
      </c>
      <c r="G192" s="6" t="s">
        <v>451</v>
      </c>
      <c r="H192" s="9" t="str">
        <f t="shared" si="6"/>
        <v>Solid</v>
      </c>
      <c r="I192" s="6">
        <v>0</v>
      </c>
      <c r="J192" s="6" t="s">
        <v>451</v>
      </c>
      <c r="K192" s="5"/>
      <c r="L192" s="5"/>
      <c r="M192" s="27">
        <f t="shared" si="7"/>
        <v>0</v>
      </c>
      <c r="N192" s="27" t="str">
        <f>CONCATENATE("''Level_Name'' = '",E192,"' AND ''Level'' = '",F192,"' AND ''Linetype'' = '",H192,"'")</f>
        <v>''Level_Name'' = 'VA_SITE_MISC' AND ''Level'' = '16' AND ''Linetype'' = 'Solid'</v>
      </c>
      <c r="O192" s="5"/>
      <c r="P192" s="5"/>
      <c r="Q192" s="5"/>
      <c r="R192" s="5"/>
      <c r="S192" s="4" t="s">
        <v>459</v>
      </c>
    </row>
    <row r="193" spans="1:19" s="11" customFormat="1" ht="12.75" customHeight="1" x14ac:dyDescent="0.2">
      <c r="A193" s="5"/>
      <c r="B193" s="14" t="s">
        <v>240</v>
      </c>
      <c r="C193" s="13" t="s">
        <v>366</v>
      </c>
      <c r="D193" s="2" t="s">
        <v>575</v>
      </c>
      <c r="E193" s="46" t="s">
        <v>552</v>
      </c>
      <c r="F193" s="6">
        <v>65</v>
      </c>
      <c r="G193" s="3" t="s">
        <v>560</v>
      </c>
      <c r="H193" s="9" t="b">
        <f t="shared" si="6"/>
        <v>0</v>
      </c>
      <c r="I193" s="3" t="s">
        <v>560</v>
      </c>
      <c r="J193" s="3" t="s">
        <v>559</v>
      </c>
      <c r="K193" s="5" t="s">
        <v>585</v>
      </c>
      <c r="L193" s="5" t="s">
        <v>178</v>
      </c>
      <c r="M193" s="27" t="str">
        <f t="shared" si="7"/>
        <v>elevation_contour_line</v>
      </c>
      <c r="N193" s="27" t="str">
        <f>CONCATENATE("''Level_Name'' = '",E193,"' AND'' Level'' ='",F193,"' AND ''Color'' ='",G193,"' AND ''Linetype'' = '",H193,"' AND ''LineWt''='",J193,"'")</f>
        <v>''Level_Name'' = 'VA-TOPO-MAJR-DEPR ' AND'' Level'' ='65' AND ''Color'' ='0/BL' AND ''Linetype'' = 'FALSE' AND ''LineWt''='2/BL'</v>
      </c>
      <c r="O193" s="5"/>
      <c r="P193" s="5"/>
      <c r="Q193" s="5"/>
      <c r="R193" s="5"/>
      <c r="S193" s="43" t="s">
        <v>566</v>
      </c>
    </row>
    <row r="194" spans="1:19" ht="12.75" customHeight="1" x14ac:dyDescent="0.2">
      <c r="A194" s="5"/>
      <c r="B194" s="14" t="s">
        <v>240</v>
      </c>
      <c r="C194" s="13" t="s">
        <v>366</v>
      </c>
      <c r="D194" s="2" t="s">
        <v>576</v>
      </c>
      <c r="E194" s="46" t="s">
        <v>553</v>
      </c>
      <c r="F194" s="6">
        <v>66</v>
      </c>
      <c r="G194" s="3" t="s">
        <v>560</v>
      </c>
      <c r="H194" s="9" t="b">
        <f t="shared" ref="H194:H257" si="9">IF(ISBLANK(I194),"No Value",IF(I194=0,"Solid",IF(I194=1,"Dotted",IF(I194=2,"Medium-Dashed",IF(I194=3,"LongDashed",IF(I194=4,"LongDashed Dot Dot",IF(I194=6,"Medium-Dashed Dot Dot",IF(I194=7,"Solid Medium-Dashed" ))))))))</f>
        <v>0</v>
      </c>
      <c r="I194" s="3" t="s">
        <v>560</v>
      </c>
      <c r="J194" s="3" t="s">
        <v>560</v>
      </c>
      <c r="K194" s="5" t="s">
        <v>585</v>
      </c>
      <c r="L194" s="5" t="s">
        <v>178</v>
      </c>
      <c r="M194" s="27" t="str">
        <f t="shared" ref="M194:M257" si="10">IF(ISBLANK(A194),L194, CONCATENATE(L194,"_",A194))</f>
        <v>elevation_contour_line</v>
      </c>
      <c r="N194" s="27" t="str">
        <f t="shared" ref="N194:N204" si="11">CONCATENATE("''Level_Name'' = '",E194,"' AND'' Level'' ='",F194,"' AND ''Color'' ='",G194,"' AND ''Linetype'' = '",H194,"' AND ''LineWt''='",J194,"'")</f>
        <v>''Level_Name'' = 'VA-TOPO-MINR-DEPR ' AND'' Level'' ='66' AND ''Color'' ='0/BL' AND ''Linetype'' = 'FALSE' AND ''LineWt''='0/BL'</v>
      </c>
      <c r="O194" s="5"/>
      <c r="P194" s="5"/>
      <c r="Q194" s="5"/>
      <c r="R194" s="5"/>
      <c r="S194" s="43" t="s">
        <v>567</v>
      </c>
    </row>
    <row r="195" spans="1:19" ht="12.75" customHeight="1" x14ac:dyDescent="0.2">
      <c r="A195" s="5"/>
      <c r="B195" s="14" t="s">
        <v>240</v>
      </c>
      <c r="C195" s="13" t="s">
        <v>366</v>
      </c>
      <c r="D195" s="2" t="s">
        <v>579</v>
      </c>
      <c r="E195" s="46" t="s">
        <v>556</v>
      </c>
      <c r="F195" s="6">
        <v>69</v>
      </c>
      <c r="G195" s="3" t="s">
        <v>560</v>
      </c>
      <c r="H195" s="9" t="b">
        <f t="shared" si="9"/>
        <v>0</v>
      </c>
      <c r="I195" s="3" t="s">
        <v>558</v>
      </c>
      <c r="J195" s="3" t="s">
        <v>559</v>
      </c>
      <c r="K195" s="5" t="s">
        <v>585</v>
      </c>
      <c r="L195" s="5" t="s">
        <v>178</v>
      </c>
      <c r="M195" s="27" t="str">
        <f t="shared" si="10"/>
        <v>elevation_contour_line</v>
      </c>
      <c r="N195" s="27" t="str">
        <f t="shared" si="11"/>
        <v>''Level_Name'' = 'VA-TOPO-MAJR-DEPO ' AND'' Level'' ='69' AND ''Color'' ='0/BL' AND ''Linetype'' = 'FALSE' AND ''LineWt''='2/BL'</v>
      </c>
      <c r="O195" s="5"/>
      <c r="P195" s="5"/>
      <c r="Q195" s="5"/>
      <c r="R195" s="5"/>
      <c r="S195" s="43" t="s">
        <v>570</v>
      </c>
    </row>
    <row r="196" spans="1:19" ht="12.75" customHeight="1" x14ac:dyDescent="0.2">
      <c r="A196" s="5"/>
      <c r="B196" s="14" t="s">
        <v>240</v>
      </c>
      <c r="C196" s="13" t="s">
        <v>366</v>
      </c>
      <c r="D196" s="2" t="s">
        <v>580</v>
      </c>
      <c r="E196" s="46" t="s">
        <v>557</v>
      </c>
      <c r="F196" s="6">
        <v>70</v>
      </c>
      <c r="G196" s="3" t="s">
        <v>560</v>
      </c>
      <c r="H196" s="9" t="b">
        <f t="shared" si="9"/>
        <v>0</v>
      </c>
      <c r="I196" s="3" t="s">
        <v>558</v>
      </c>
      <c r="J196" s="3" t="s">
        <v>560</v>
      </c>
      <c r="K196" s="5" t="s">
        <v>585</v>
      </c>
      <c r="L196" s="5" t="s">
        <v>178</v>
      </c>
      <c r="M196" s="27" t="str">
        <f t="shared" si="10"/>
        <v>elevation_contour_line</v>
      </c>
      <c r="N196" s="27" t="str">
        <f t="shared" si="11"/>
        <v>''Level_Name'' = 'VA-TOPO-MINR-DEPO ' AND'' Level'' ='70' AND ''Color'' ='0/BL' AND ''Linetype'' = 'FALSE' AND ''LineWt''='0/BL'</v>
      </c>
      <c r="O196" s="5"/>
      <c r="P196" s="5"/>
      <c r="Q196" s="5"/>
      <c r="R196" s="5"/>
      <c r="S196" s="43" t="s">
        <v>571</v>
      </c>
    </row>
    <row r="197" spans="1:19" ht="12.75" customHeight="1" x14ac:dyDescent="0.2">
      <c r="A197" s="5"/>
      <c r="B197" s="14" t="s">
        <v>240</v>
      </c>
      <c r="C197" s="13" t="s">
        <v>366</v>
      </c>
      <c r="D197" s="2" t="s">
        <v>573</v>
      </c>
      <c r="E197" s="8" t="s">
        <v>551</v>
      </c>
      <c r="F197" s="6">
        <v>46</v>
      </c>
      <c r="G197" s="3" t="s">
        <v>559</v>
      </c>
      <c r="H197" s="9" t="b">
        <f t="shared" si="9"/>
        <v>0</v>
      </c>
      <c r="I197" s="3" t="s">
        <v>560</v>
      </c>
      <c r="J197" s="3" t="s">
        <v>560</v>
      </c>
      <c r="K197" s="5" t="s">
        <v>585</v>
      </c>
      <c r="L197" s="5" t="s">
        <v>178</v>
      </c>
      <c r="M197" s="27" t="str">
        <f t="shared" si="10"/>
        <v>elevation_contour_line</v>
      </c>
      <c r="N197" s="27" t="str">
        <f t="shared" si="11"/>
        <v>''Level_Name'' = 'VA-TOPO-MINR ' AND'' Level'' ='46' AND ''Color'' ='2/BL' AND ''Linetype'' = 'FALSE' AND ''LineWt''='0/BL'</v>
      </c>
      <c r="O197" s="5"/>
      <c r="P197" s="5"/>
      <c r="Q197" s="5"/>
      <c r="R197" s="5"/>
      <c r="S197" s="43" t="s">
        <v>565</v>
      </c>
    </row>
    <row r="198" spans="1:19" ht="12.75" customHeight="1" x14ac:dyDescent="0.2">
      <c r="A198" s="5"/>
      <c r="B198" s="14" t="s">
        <v>240</v>
      </c>
      <c r="C198" s="13" t="s">
        <v>366</v>
      </c>
      <c r="D198" s="2" t="s">
        <v>578</v>
      </c>
      <c r="E198" s="46" t="s">
        <v>554</v>
      </c>
      <c r="F198" s="6">
        <v>68</v>
      </c>
      <c r="G198" s="3" t="s">
        <v>559</v>
      </c>
      <c r="H198" s="9" t="b">
        <f t="shared" si="9"/>
        <v>0</v>
      </c>
      <c r="I198" s="3" t="s">
        <v>558</v>
      </c>
      <c r="J198" s="3" t="s">
        <v>560</v>
      </c>
      <c r="K198" s="5" t="s">
        <v>585</v>
      </c>
      <c r="L198" s="5" t="s">
        <v>178</v>
      </c>
      <c r="M198" s="27" t="str">
        <f t="shared" si="10"/>
        <v>elevation_contour_line</v>
      </c>
      <c r="N198" s="27" t="str">
        <f t="shared" si="11"/>
        <v>''Level_Name'' = 'VA-TOPO-MINR-OBSC ' AND'' Level'' ='68' AND ''Color'' ='2/BL' AND ''Linetype'' = 'FALSE' AND ''LineWt''='0/BL'</v>
      </c>
      <c r="O198" s="5"/>
      <c r="P198" s="5"/>
      <c r="Q198" s="5"/>
      <c r="R198" s="5"/>
      <c r="S198" s="43" t="s">
        <v>569</v>
      </c>
    </row>
    <row r="199" spans="1:19" ht="12.75" customHeight="1" x14ac:dyDescent="0.2">
      <c r="A199" s="5"/>
      <c r="B199" s="14" t="s">
        <v>240</v>
      </c>
      <c r="C199" s="13" t="s">
        <v>366</v>
      </c>
      <c r="D199" s="2" t="s">
        <v>574</v>
      </c>
      <c r="E199" s="8" t="s">
        <v>550</v>
      </c>
      <c r="F199" s="6">
        <v>45</v>
      </c>
      <c r="G199" s="3" t="s">
        <v>558</v>
      </c>
      <c r="H199" s="9" t="b">
        <f t="shared" si="9"/>
        <v>0</v>
      </c>
      <c r="I199" s="3" t="s">
        <v>560</v>
      </c>
      <c r="J199" s="3" t="s">
        <v>559</v>
      </c>
      <c r="K199" s="5" t="s">
        <v>585</v>
      </c>
      <c r="L199" s="5" t="s">
        <v>178</v>
      </c>
      <c r="M199" s="27" t="str">
        <f t="shared" si="10"/>
        <v>elevation_contour_line</v>
      </c>
      <c r="N199" s="27" t="str">
        <f t="shared" si="11"/>
        <v>''Level_Name'' = 'VA-TOPO-MAJR ' AND'' Level'' ='45' AND ''Color'' ='3/BL' AND ''Linetype'' = 'FALSE' AND ''LineWt''='2/BL'</v>
      </c>
      <c r="O199" s="5"/>
      <c r="P199" s="5"/>
      <c r="Q199" s="5"/>
      <c r="R199" s="5"/>
      <c r="S199" s="43" t="s">
        <v>572</v>
      </c>
    </row>
    <row r="200" spans="1:19" ht="12.75" customHeight="1" x14ac:dyDescent="0.2">
      <c r="A200" s="5"/>
      <c r="B200" s="14" t="s">
        <v>240</v>
      </c>
      <c r="C200" s="13" t="s">
        <v>366</v>
      </c>
      <c r="D200" s="2" t="s">
        <v>577</v>
      </c>
      <c r="E200" s="46" t="s">
        <v>555</v>
      </c>
      <c r="F200" s="6">
        <v>67</v>
      </c>
      <c r="G200" s="3" t="s">
        <v>558</v>
      </c>
      <c r="H200" s="9" t="b">
        <f t="shared" si="9"/>
        <v>0</v>
      </c>
      <c r="I200" s="3" t="s">
        <v>558</v>
      </c>
      <c r="J200" s="3" t="s">
        <v>559</v>
      </c>
      <c r="K200" s="5" t="s">
        <v>585</v>
      </c>
      <c r="L200" s="5" t="s">
        <v>178</v>
      </c>
      <c r="M200" s="27" t="str">
        <f t="shared" si="10"/>
        <v>elevation_contour_line</v>
      </c>
      <c r="N200" s="27" t="str">
        <f>CONCATENATE("''Level_Name'' = '",E200,"' AND'' Level'' ='",F200,"' AND ''Color'' ='",G200,"' AND ''Linetype'' = '",H200,"' AND ''LineWt''='",J200,"'")</f>
        <v>''Level_Name'' = 'VA-TOPO-MAJR-OBSC ' AND'' Level'' ='67' AND ''Color'' ='3/BL' AND ''Linetype'' = 'FALSE' AND ''LineWt''='2/BL'</v>
      </c>
      <c r="O200" s="5"/>
      <c r="P200" s="5"/>
      <c r="Q200" s="5"/>
      <c r="R200" s="5"/>
      <c r="S200" s="43" t="s">
        <v>568</v>
      </c>
    </row>
    <row r="201" spans="1:19" ht="12.75" customHeight="1" x14ac:dyDescent="0.2">
      <c r="B201" s="14" t="s">
        <v>240</v>
      </c>
      <c r="C201" s="13" t="s">
        <v>350</v>
      </c>
      <c r="D201" s="4" t="s">
        <v>302</v>
      </c>
      <c r="E201" s="4" t="s">
        <v>290</v>
      </c>
      <c r="F201" s="12">
        <v>20</v>
      </c>
      <c r="G201" s="57" t="s">
        <v>687</v>
      </c>
      <c r="H201" s="9" t="str">
        <f t="shared" si="9"/>
        <v>Solid</v>
      </c>
      <c r="I201" s="12">
        <v>0</v>
      </c>
      <c r="J201" s="6">
        <v>0</v>
      </c>
      <c r="K201" s="4" t="s">
        <v>41</v>
      </c>
      <c r="L201" s="4" t="s">
        <v>57</v>
      </c>
      <c r="M201" s="27" t="str">
        <f t="shared" si="10"/>
        <v>wall_line</v>
      </c>
      <c r="N201" s="27" t="str">
        <f t="shared" si="11"/>
        <v>''Level_Name'' = 'VA_SITE_RETA' AND'' Level'' ='20' AND ''Color'' ='4/2' AND ''Linetype'' = 'Solid' AND ''LineWt''='0'</v>
      </c>
      <c r="O201" s="4" t="s">
        <v>679</v>
      </c>
      <c r="P201" s="4" t="s">
        <v>117</v>
      </c>
      <c r="S201" s="8" t="s">
        <v>688</v>
      </c>
    </row>
    <row r="202" spans="1:19" ht="12.75" customHeight="1" x14ac:dyDescent="0.2">
      <c r="B202" s="14" t="s">
        <v>240</v>
      </c>
      <c r="C202" s="13" t="s">
        <v>350</v>
      </c>
      <c r="D202" s="4" t="s">
        <v>302</v>
      </c>
      <c r="E202" s="4" t="s">
        <v>290</v>
      </c>
      <c r="F202" s="12">
        <v>20</v>
      </c>
      <c r="G202" s="57" t="s">
        <v>687</v>
      </c>
      <c r="H202" s="9" t="str">
        <f t="shared" si="9"/>
        <v>Medium-Dashed</v>
      </c>
      <c r="I202" s="12">
        <v>2</v>
      </c>
      <c r="J202" s="6">
        <v>0</v>
      </c>
      <c r="K202" s="4" t="s">
        <v>41</v>
      </c>
      <c r="L202" s="4" t="s">
        <v>57</v>
      </c>
      <c r="M202" s="27" t="str">
        <f t="shared" si="10"/>
        <v>wall_line</v>
      </c>
      <c r="N202" s="27" t="str">
        <f t="shared" si="11"/>
        <v>''Level_Name'' = 'VA_SITE_RETA' AND'' Level'' ='20' AND ''Color'' ='4/2' AND ''Linetype'' = 'Medium-Dashed' AND ''LineWt''='0'</v>
      </c>
      <c r="O202" s="4" t="s">
        <v>679</v>
      </c>
      <c r="P202" s="4" t="s">
        <v>117</v>
      </c>
      <c r="S202" s="4" t="s">
        <v>304</v>
      </c>
    </row>
    <row r="203" spans="1:19" ht="12.75" customHeight="1" x14ac:dyDescent="0.2">
      <c r="A203" s="5"/>
      <c r="C203" s="13" t="s">
        <v>366</v>
      </c>
      <c r="D203" s="2" t="s">
        <v>563</v>
      </c>
      <c r="E203" s="8" t="s">
        <v>562</v>
      </c>
      <c r="F203" s="6">
        <v>49</v>
      </c>
      <c r="G203" s="3" t="s">
        <v>564</v>
      </c>
      <c r="H203" s="9" t="b">
        <f t="shared" si="9"/>
        <v>0</v>
      </c>
      <c r="I203" s="3" t="s">
        <v>560</v>
      </c>
      <c r="J203" s="3" t="s">
        <v>560</v>
      </c>
      <c r="K203" s="5"/>
      <c r="L203" s="5"/>
      <c r="M203" s="27">
        <f t="shared" si="10"/>
        <v>0</v>
      </c>
      <c r="N203" s="27" t="str">
        <f t="shared" si="11"/>
        <v>''Level_Name'' = 'VA-TOPO-LABL ' AND'' Level'' ='49' AND ''Color'' ='4/BL' AND ''Linetype'' = 'FALSE' AND ''LineWt''='0/BL'</v>
      </c>
      <c r="O203" s="5"/>
      <c r="P203" s="5"/>
      <c r="Q203" s="5"/>
      <c r="R203" s="5"/>
    </row>
    <row r="204" spans="1:19" ht="12.75" customHeight="1" x14ac:dyDescent="0.2">
      <c r="A204" s="4" t="s">
        <v>466</v>
      </c>
      <c r="B204" s="14" t="s">
        <v>239</v>
      </c>
      <c r="C204" s="13" t="s">
        <v>350</v>
      </c>
      <c r="D204" s="4" t="s">
        <v>467</v>
      </c>
      <c r="F204" s="12">
        <v>54</v>
      </c>
      <c r="G204" s="12"/>
      <c r="H204" s="9" t="str">
        <f t="shared" si="9"/>
        <v>No Value</v>
      </c>
      <c r="I204" s="12"/>
      <c r="J204" s="6"/>
      <c r="K204" s="8" t="s">
        <v>601</v>
      </c>
      <c r="L204" s="4" t="s">
        <v>468</v>
      </c>
      <c r="M204" s="27" t="str">
        <f t="shared" si="10"/>
        <v>heat_cool_pump_point_AC</v>
      </c>
      <c r="N204" s="27" t="str">
        <f>CONCATENATE("''Level'' ='",F204,"'")</f>
        <v>''Level'' ='54'</v>
      </c>
    </row>
    <row r="205" spans="1:19" ht="12.75" customHeight="1" x14ac:dyDescent="0.2">
      <c r="A205" s="36" t="s">
        <v>513</v>
      </c>
      <c r="B205" s="37" t="s">
        <v>239</v>
      </c>
      <c r="C205" s="37" t="s">
        <v>350</v>
      </c>
      <c r="D205" s="36" t="s">
        <v>514</v>
      </c>
      <c r="E205" s="38" t="s">
        <v>401</v>
      </c>
      <c r="F205" s="39">
        <v>29</v>
      </c>
      <c r="G205" s="39"/>
      <c r="H205" s="9" t="str">
        <f t="shared" si="9"/>
        <v>No Value</v>
      </c>
      <c r="I205" s="39"/>
      <c r="J205" s="39"/>
      <c r="K205" s="36" t="s">
        <v>38</v>
      </c>
      <c r="L205" s="36" t="s">
        <v>97</v>
      </c>
      <c r="M205" s="27" t="str">
        <f t="shared" si="10"/>
        <v>airfield_light_point_ALT</v>
      </c>
      <c r="N205" s="27" t="str">
        <f>CONCATENATE("''Level_Name'' = '",E205,"' AND ''Level'' ='",F205,"' AND ''RefName'' = '",A205,"'")</f>
        <v>''Level_Name'' = 'VA_UTIL_LITP' AND ''Level'' ='29' AND ''RefName'' = 'ALT'</v>
      </c>
      <c r="O205" s="36"/>
      <c r="P205" s="36"/>
      <c r="Q205" s="36"/>
      <c r="R205" s="36"/>
      <c r="S205" s="38"/>
    </row>
    <row r="206" spans="1:19" ht="12.75" customHeight="1" x14ac:dyDescent="0.2">
      <c r="A206" s="5" t="s">
        <v>167</v>
      </c>
      <c r="B206" s="14" t="s">
        <v>239</v>
      </c>
      <c r="C206" s="13" t="s">
        <v>350</v>
      </c>
      <c r="D206" s="5" t="s">
        <v>169</v>
      </c>
      <c r="E206" s="4" t="s">
        <v>402</v>
      </c>
      <c r="F206" s="7">
        <v>31</v>
      </c>
      <c r="G206" s="7"/>
      <c r="H206" s="9" t="str">
        <f t="shared" si="9"/>
        <v>No Value</v>
      </c>
      <c r="I206" s="7"/>
      <c r="J206" s="7"/>
      <c r="K206" s="4" t="s">
        <v>314</v>
      </c>
      <c r="L206" s="5" t="s">
        <v>59</v>
      </c>
      <c r="M206" s="27" t="str">
        <f t="shared" si="10"/>
        <v>storm_sewer_inlet_point_CBX</v>
      </c>
      <c r="N206" s="27" t="str">
        <f t="shared" ref="N206:N231" si="12">CONCATENATE("''Level_Name'' = '",E206,"' AND ''Level'' ='",F206,"' AND ''RefName'' = '",A206,"'")</f>
        <v>''Level_Name'' = 'VA_UTIL_STRM' AND ''Level'' ='31' AND ''RefName'' = 'CBX'</v>
      </c>
      <c r="O206" s="5"/>
      <c r="P206" s="5"/>
      <c r="Q206" s="5"/>
      <c r="R206" s="5"/>
    </row>
    <row r="207" spans="1:19" ht="12.75" customHeight="1" x14ac:dyDescent="0.2">
      <c r="A207" s="5" t="s">
        <v>606</v>
      </c>
      <c r="B207" s="14" t="s">
        <v>239</v>
      </c>
      <c r="C207" s="13" t="s">
        <v>350</v>
      </c>
      <c r="D207" s="4" t="s">
        <v>122</v>
      </c>
      <c r="E207" s="4" t="s">
        <v>294</v>
      </c>
      <c r="F207" s="12">
        <v>44</v>
      </c>
      <c r="G207" s="12"/>
      <c r="H207" s="9" t="str">
        <f t="shared" si="9"/>
        <v>No Value</v>
      </c>
      <c r="I207" s="12"/>
      <c r="J207" s="6"/>
      <c r="K207" s="4" t="s">
        <v>314</v>
      </c>
      <c r="L207" s="4" t="s">
        <v>607</v>
      </c>
      <c r="M207" s="27" t="str">
        <f t="shared" si="10"/>
        <v>storm_culvert_point_CULVT</v>
      </c>
      <c r="N207" s="27" t="str">
        <f t="shared" si="12"/>
        <v>''Level_Name'' = 'VA_SITE_CLVT' AND ''Level'' ='44' AND ''RefName'' = 'CULVT'</v>
      </c>
    </row>
    <row r="208" spans="1:19" ht="12.75" customHeight="1" x14ac:dyDescent="0.2">
      <c r="A208" s="5" t="s">
        <v>377</v>
      </c>
      <c r="B208" s="13" t="s">
        <v>320</v>
      </c>
      <c r="C208" s="13" t="s">
        <v>350</v>
      </c>
      <c r="D208" s="5" t="s">
        <v>378</v>
      </c>
      <c r="E208" s="4" t="s">
        <v>398</v>
      </c>
      <c r="F208" s="6">
        <v>26</v>
      </c>
      <c r="G208" s="6"/>
      <c r="H208" s="9" t="str">
        <f t="shared" si="9"/>
        <v>No Value</v>
      </c>
      <c r="I208" s="6"/>
      <c r="J208" s="6"/>
      <c r="K208" s="5" t="s">
        <v>262</v>
      </c>
      <c r="L208" s="8" t="s">
        <v>379</v>
      </c>
      <c r="M208" s="27" t="str">
        <f t="shared" si="10"/>
        <v>dam_area_DAM</v>
      </c>
      <c r="N208" s="27" t="str">
        <f t="shared" si="12"/>
        <v>''Level_Name'' = 'VA_UTIL_IRRI' AND ''Level'' ='26' AND ''RefName'' = 'DAM'</v>
      </c>
      <c r="O208" s="8"/>
      <c r="P208" s="8"/>
      <c r="Q208" s="8"/>
      <c r="R208" s="8"/>
    </row>
    <row r="209" spans="1:19" ht="12.75" customHeight="1" x14ac:dyDescent="0.2">
      <c r="A209" s="5" t="s">
        <v>80</v>
      </c>
      <c r="B209" s="14" t="s">
        <v>239</v>
      </c>
      <c r="C209" s="13" t="s">
        <v>350</v>
      </c>
      <c r="D209" s="5" t="s">
        <v>134</v>
      </c>
      <c r="E209" s="4" t="s">
        <v>397</v>
      </c>
      <c r="F209" s="7">
        <v>25</v>
      </c>
      <c r="G209" s="7"/>
      <c r="H209" s="9" t="str">
        <f t="shared" si="9"/>
        <v>No Value</v>
      </c>
      <c r="I209" s="7"/>
      <c r="J209" s="7"/>
      <c r="K209" s="5" t="s">
        <v>88</v>
      </c>
      <c r="L209" s="5" t="s">
        <v>89</v>
      </c>
      <c r="M209" s="27" t="str">
        <f t="shared" si="10"/>
        <v>water_hydrant_point_FHX</v>
      </c>
      <c r="N209" s="27" t="str">
        <f t="shared" si="12"/>
        <v>''Level_Name'' = 'VA_UTIL_WATR' AND ''Level'' ='25' AND ''RefName'' = 'FHX'</v>
      </c>
      <c r="O209" s="5"/>
      <c r="P209" s="5"/>
      <c r="Q209" s="5"/>
      <c r="R209" s="5"/>
    </row>
    <row r="210" spans="1:19" ht="12.75" customHeight="1" x14ac:dyDescent="0.2">
      <c r="A210" s="5" t="s">
        <v>81</v>
      </c>
      <c r="B210" s="14" t="s">
        <v>239</v>
      </c>
      <c r="C210" s="13" t="s">
        <v>350</v>
      </c>
      <c r="D210" s="5" t="s">
        <v>136</v>
      </c>
      <c r="E210" s="4" t="s">
        <v>405</v>
      </c>
      <c r="F210" s="7">
        <v>38</v>
      </c>
      <c r="G210" s="7"/>
      <c r="H210" s="9" t="str">
        <f t="shared" si="9"/>
        <v>No Value</v>
      </c>
      <c r="I210" s="7"/>
      <c r="J210" s="7"/>
      <c r="K210" s="4" t="s">
        <v>41</v>
      </c>
      <c r="L210" s="5" t="s">
        <v>508</v>
      </c>
      <c r="M210" s="27" t="str">
        <f t="shared" si="10"/>
        <v>general_improvement_feat_point_FP</v>
      </c>
      <c r="N210" s="27" t="str">
        <f t="shared" si="12"/>
        <v>''Level_Name'' = 'VA_SITE_FLAG' AND ''Level'' ='38' AND ''RefName'' = 'FP'</v>
      </c>
      <c r="O210" s="5"/>
      <c r="P210" s="5"/>
      <c r="Q210" s="5"/>
      <c r="R210" s="5"/>
    </row>
    <row r="211" spans="1:19" ht="12.75" customHeight="1" x14ac:dyDescent="0.2">
      <c r="A211" s="23" t="s">
        <v>604</v>
      </c>
      <c r="B211" s="14" t="s">
        <v>239</v>
      </c>
      <c r="C211" s="13" t="s">
        <v>350</v>
      </c>
      <c r="D211" s="2" t="s">
        <v>605</v>
      </c>
      <c r="E211" s="4" t="s">
        <v>396</v>
      </c>
      <c r="F211" s="3">
        <v>24</v>
      </c>
      <c r="G211" s="3"/>
      <c r="H211" s="9" t="str">
        <f t="shared" si="9"/>
        <v>No Value</v>
      </c>
      <c r="I211" s="3"/>
      <c r="J211" s="3"/>
      <c r="K211" s="2" t="s">
        <v>42</v>
      </c>
      <c r="L211" s="5" t="s">
        <v>507</v>
      </c>
      <c r="M211" s="27" t="str">
        <f t="shared" si="10"/>
        <v>ut_undefined_feature_point_GATEV</v>
      </c>
      <c r="N211" s="27" t="str">
        <f t="shared" si="12"/>
        <v>''Level_Name'' = 'VA_UTIL_MANH' AND ''Level'' ='24' AND ''RefName'' = 'GATEV'</v>
      </c>
      <c r="O211" s="5"/>
      <c r="P211" s="5"/>
      <c r="Q211" s="5"/>
      <c r="R211" s="5"/>
    </row>
    <row r="212" spans="1:19" ht="12.75" customHeight="1" x14ac:dyDescent="0.2">
      <c r="A212" s="5" t="s">
        <v>43</v>
      </c>
      <c r="B212" s="14" t="s">
        <v>239</v>
      </c>
      <c r="C212" s="13" t="s">
        <v>350</v>
      </c>
      <c r="D212" s="5" t="s">
        <v>127</v>
      </c>
      <c r="E212" s="4" t="s">
        <v>405</v>
      </c>
      <c r="F212" s="7">
        <v>38</v>
      </c>
      <c r="G212" s="7"/>
      <c r="H212" s="9" t="str">
        <f t="shared" si="9"/>
        <v>No Value</v>
      </c>
      <c r="I212" s="7"/>
      <c r="J212" s="7"/>
      <c r="K212" s="5" t="s">
        <v>41</v>
      </c>
      <c r="L212" s="5" t="s">
        <v>508</v>
      </c>
      <c r="M212" s="27" t="str">
        <f t="shared" si="10"/>
        <v>general_improvement_feat_point_GP</v>
      </c>
      <c r="N212" s="27" t="str">
        <f t="shared" si="12"/>
        <v>''Level_Name'' = 'VA_SITE_FLAG' AND ''Level'' ='38' AND ''RefName'' = 'GP'</v>
      </c>
      <c r="O212" s="5"/>
      <c r="P212" s="5"/>
      <c r="Q212" s="5"/>
      <c r="R212" s="5"/>
    </row>
    <row r="213" spans="1:19" ht="12.75" customHeight="1" x14ac:dyDescent="0.2">
      <c r="A213" s="5" t="s">
        <v>82</v>
      </c>
      <c r="B213" s="14" t="s">
        <v>239</v>
      </c>
      <c r="C213" s="13" t="s">
        <v>350</v>
      </c>
      <c r="D213" s="5" t="s">
        <v>132</v>
      </c>
      <c r="E213" s="4" t="s">
        <v>404</v>
      </c>
      <c r="F213" s="7">
        <v>33</v>
      </c>
      <c r="G213" s="7"/>
      <c r="H213" s="9" t="str">
        <f t="shared" si="9"/>
        <v>No Value</v>
      </c>
      <c r="I213" s="7"/>
      <c r="J213" s="7"/>
      <c r="K213" s="4" t="s">
        <v>42</v>
      </c>
      <c r="L213" s="4" t="s">
        <v>90</v>
      </c>
      <c r="M213" s="27" t="str">
        <f t="shared" si="10"/>
        <v>utility_pole_guy_point_GUY</v>
      </c>
      <c r="N213" s="27" t="str">
        <f t="shared" si="12"/>
        <v>''Level_Name'' = 'VA_SITE_GUYW' AND ''Level'' ='33' AND ''RefName'' = 'GUY'</v>
      </c>
    </row>
    <row r="214" spans="1:19" ht="12.75" customHeight="1" x14ac:dyDescent="0.2">
      <c r="A214" s="5" t="s">
        <v>44</v>
      </c>
      <c r="B214" s="14" t="s">
        <v>239</v>
      </c>
      <c r="C214" s="13" t="s">
        <v>350</v>
      </c>
      <c r="D214" s="5" t="s">
        <v>133</v>
      </c>
      <c r="E214" s="4" t="s">
        <v>402</v>
      </c>
      <c r="F214" s="7">
        <v>31</v>
      </c>
      <c r="G214" s="7"/>
      <c r="H214" s="9" t="str">
        <f t="shared" si="9"/>
        <v>No Value</v>
      </c>
      <c r="I214" s="7"/>
      <c r="J214" s="7"/>
      <c r="K214" s="4" t="s">
        <v>314</v>
      </c>
      <c r="L214" s="5" t="s">
        <v>59</v>
      </c>
      <c r="M214" s="27" t="str">
        <f t="shared" si="10"/>
        <v>storm_sewer_inlet_point_INLETX</v>
      </c>
      <c r="N214" s="27" t="str">
        <f t="shared" si="12"/>
        <v>''Level_Name'' = 'VA_UTIL_STRM' AND ''Level'' ='31' AND ''RefName'' = 'INLETX'</v>
      </c>
      <c r="O214" s="5"/>
      <c r="P214" s="5"/>
      <c r="Q214" s="5"/>
      <c r="R214" s="5"/>
    </row>
    <row r="215" spans="1:19" ht="12.75" customHeight="1" x14ac:dyDescent="0.2">
      <c r="A215" s="23" t="s">
        <v>45</v>
      </c>
      <c r="B215" s="14" t="s">
        <v>239</v>
      </c>
      <c r="C215" s="13" t="s">
        <v>350</v>
      </c>
      <c r="D215" s="5" t="s">
        <v>129</v>
      </c>
      <c r="E215" s="4" t="s">
        <v>401</v>
      </c>
      <c r="F215" s="7">
        <v>29</v>
      </c>
      <c r="G215" s="7"/>
      <c r="H215" s="9" t="str">
        <f t="shared" si="9"/>
        <v>No Value</v>
      </c>
      <c r="I215" s="7"/>
      <c r="J215" s="7"/>
      <c r="K215" s="5" t="s">
        <v>587</v>
      </c>
      <c r="L215" s="5" t="s">
        <v>60</v>
      </c>
      <c r="M215" s="27" t="str">
        <f t="shared" si="10"/>
        <v>exterior_lighting_point_LIGHT</v>
      </c>
      <c r="N215" s="27" t="str">
        <f t="shared" si="12"/>
        <v>''Level_Name'' = 'VA_UTIL_LITP' AND ''Level'' ='29' AND ''RefName'' = 'LIGHT'</v>
      </c>
      <c r="O215" s="5"/>
      <c r="P215" s="5"/>
      <c r="Q215" s="5"/>
      <c r="R215" s="5"/>
    </row>
    <row r="216" spans="1:19" ht="12.75" customHeight="1" x14ac:dyDescent="0.2">
      <c r="A216" s="5" t="s">
        <v>46</v>
      </c>
      <c r="B216" s="14" t="s">
        <v>239</v>
      </c>
      <c r="C216" s="13" t="s">
        <v>350</v>
      </c>
      <c r="D216" s="5" t="s">
        <v>63</v>
      </c>
      <c r="E216" s="4" t="s">
        <v>291</v>
      </c>
      <c r="F216" s="7">
        <v>16</v>
      </c>
      <c r="G216" s="7"/>
      <c r="H216" s="9" t="str">
        <f t="shared" si="9"/>
        <v>No Value</v>
      </c>
      <c r="I216" s="7"/>
      <c r="J216" s="7"/>
      <c r="K216" s="4" t="s">
        <v>413</v>
      </c>
      <c r="L216" s="5" t="s">
        <v>125</v>
      </c>
      <c r="M216" s="27" t="str">
        <f t="shared" si="10"/>
        <v>undefined_mapping_feature_point_LO</v>
      </c>
      <c r="N216" s="27" t="str">
        <f t="shared" si="12"/>
        <v>''Level_Name'' = 'VA_SITE_MISC' AND ''Level'' ='16' AND ''RefName'' = 'LO'</v>
      </c>
      <c r="O216" s="5"/>
      <c r="P216" s="5"/>
      <c r="Q216" s="5"/>
      <c r="R216" s="5"/>
    </row>
    <row r="217" spans="1:19" ht="12.75" customHeight="1" x14ac:dyDescent="0.2">
      <c r="A217" s="2" t="s">
        <v>166</v>
      </c>
      <c r="B217" s="14" t="s">
        <v>239</v>
      </c>
      <c r="C217" s="13" t="s">
        <v>350</v>
      </c>
      <c r="D217" s="2" t="s">
        <v>168</v>
      </c>
      <c r="E217" s="4" t="s">
        <v>396</v>
      </c>
      <c r="F217" s="3">
        <v>24</v>
      </c>
      <c r="G217" s="3"/>
      <c r="H217" s="9" t="str">
        <f t="shared" si="9"/>
        <v>No Value</v>
      </c>
      <c r="I217" s="3"/>
      <c r="J217" s="3"/>
      <c r="K217" s="2" t="s">
        <v>42</v>
      </c>
      <c r="L217" s="5" t="s">
        <v>507</v>
      </c>
      <c r="M217" s="27" t="str">
        <f t="shared" si="10"/>
        <v>ut_undefined_feature_point_MHX</v>
      </c>
      <c r="N217" s="27" t="str">
        <f t="shared" si="12"/>
        <v>''Level_Name'' = 'VA_UTIL_MANH' AND ''Level'' ='24' AND ''RefName'' = 'MHX'</v>
      </c>
      <c r="O217" s="5"/>
      <c r="P217" s="5"/>
      <c r="Q217" s="5"/>
      <c r="R217" s="5"/>
    </row>
    <row r="218" spans="1:19" ht="12.75" customHeight="1" x14ac:dyDescent="0.2">
      <c r="A218" s="5" t="s">
        <v>47</v>
      </c>
      <c r="B218" s="14" t="s">
        <v>239</v>
      </c>
      <c r="C218" s="13" t="s">
        <v>350</v>
      </c>
      <c r="D218" s="5" t="s">
        <v>130</v>
      </c>
      <c r="E218" s="4" t="s">
        <v>399</v>
      </c>
      <c r="F218" s="6">
        <v>27</v>
      </c>
      <c r="G218" s="6"/>
      <c r="H218" s="9" t="str">
        <f t="shared" si="9"/>
        <v>No Value</v>
      </c>
      <c r="I218" s="6"/>
      <c r="J218" s="6"/>
      <c r="K218" s="5" t="s">
        <v>42</v>
      </c>
      <c r="L218" s="5" t="s">
        <v>61</v>
      </c>
      <c r="M218" s="27" t="str">
        <f t="shared" si="10"/>
        <v>utility_pole_tower_point_POLE</v>
      </c>
      <c r="N218" s="27" t="str">
        <f t="shared" si="12"/>
        <v>''Level_Name'' = 'VA_UTIL_ELEP' AND ''Level'' ='27' AND ''RefName'' = 'POLE'</v>
      </c>
      <c r="O218" s="5"/>
      <c r="P218" s="5"/>
      <c r="Q218" s="5"/>
      <c r="R218" s="5"/>
    </row>
    <row r="219" spans="1:19" ht="12.75" customHeight="1" x14ac:dyDescent="0.2">
      <c r="A219" s="5" t="s">
        <v>48</v>
      </c>
      <c r="B219" s="14" t="s">
        <v>239</v>
      </c>
      <c r="C219" s="13" t="s">
        <v>350</v>
      </c>
      <c r="D219" s="5" t="s">
        <v>131</v>
      </c>
      <c r="E219" s="4" t="s">
        <v>399</v>
      </c>
      <c r="F219" s="6">
        <v>27</v>
      </c>
      <c r="G219" s="6"/>
      <c r="H219" s="9" t="str">
        <f t="shared" si="9"/>
        <v>No Value</v>
      </c>
      <c r="I219" s="6"/>
      <c r="J219" s="6"/>
      <c r="K219" s="5" t="s">
        <v>42</v>
      </c>
      <c r="L219" s="5" t="s">
        <v>61</v>
      </c>
      <c r="M219" s="27" t="str">
        <f t="shared" si="10"/>
        <v>utility_pole_tower_point_PPOLEX</v>
      </c>
      <c r="N219" s="27" t="str">
        <f t="shared" si="12"/>
        <v>''Level_Name'' = 'VA_UTIL_ELEP' AND ''Level'' ='27' AND ''RefName'' = 'PPOLEX'</v>
      </c>
      <c r="O219" s="5"/>
      <c r="P219" s="5"/>
      <c r="Q219" s="5"/>
      <c r="R219" s="5"/>
    </row>
    <row r="220" spans="1:19" ht="12.75" customHeight="1" x14ac:dyDescent="0.2">
      <c r="A220" s="5" t="s">
        <v>498</v>
      </c>
      <c r="B220" s="14" t="s">
        <v>239</v>
      </c>
      <c r="C220" s="13" t="s">
        <v>350</v>
      </c>
      <c r="D220" s="5" t="s">
        <v>499</v>
      </c>
      <c r="E220" s="4" t="s">
        <v>399</v>
      </c>
      <c r="F220" s="6">
        <v>27</v>
      </c>
      <c r="G220" s="6"/>
      <c r="H220" s="9" t="str">
        <f t="shared" si="9"/>
        <v>No Value</v>
      </c>
      <c r="I220" s="6"/>
      <c r="J220" s="6"/>
      <c r="K220" s="5" t="s">
        <v>42</v>
      </c>
      <c r="L220" s="5" t="s">
        <v>61</v>
      </c>
      <c r="M220" s="27" t="str">
        <f t="shared" si="10"/>
        <v>utility_pole_tower_point_PWRLT</v>
      </c>
      <c r="N220" s="27" t="str">
        <f t="shared" si="12"/>
        <v>''Level_Name'' = 'VA_UTIL_ELEP' AND ''Level'' ='27' AND ''RefName'' = 'PWRLT'</v>
      </c>
      <c r="O220" s="5"/>
      <c r="P220" s="5"/>
      <c r="Q220" s="5"/>
      <c r="R220" s="5"/>
    </row>
    <row r="221" spans="1:19" ht="12.75" customHeight="1" x14ac:dyDescent="0.2">
      <c r="A221" s="5" t="s">
        <v>49</v>
      </c>
      <c r="B221" s="14" t="s">
        <v>239</v>
      </c>
      <c r="C221" s="13" t="s">
        <v>350</v>
      </c>
      <c r="D221" s="5" t="s">
        <v>128</v>
      </c>
      <c r="E221" s="4" t="s">
        <v>403</v>
      </c>
      <c r="F221" s="6">
        <v>32</v>
      </c>
      <c r="G221" s="6"/>
      <c r="H221" s="9" t="str">
        <f t="shared" si="9"/>
        <v>No Value</v>
      </c>
      <c r="I221" s="6"/>
      <c r="J221" s="6"/>
      <c r="K221" s="4" t="s">
        <v>39</v>
      </c>
      <c r="L221" s="44" t="s">
        <v>95</v>
      </c>
      <c r="M221" s="27" t="str">
        <f t="shared" si="10"/>
        <v>road_feature_point_SGN1P</v>
      </c>
      <c r="N221" s="27" t="str">
        <f t="shared" si="12"/>
        <v>''Level_Name'' = 'VA_SITE_SIGN' AND ''Level'' ='32' AND ''RefName'' = 'SGN1P'</v>
      </c>
      <c r="O221" s="44"/>
      <c r="P221" s="44"/>
      <c r="Q221" s="44"/>
      <c r="R221" s="44"/>
    </row>
    <row r="222" spans="1:19" ht="12.75" customHeight="1" x14ac:dyDescent="0.2">
      <c r="A222" s="5" t="s">
        <v>50</v>
      </c>
      <c r="B222" s="14" t="s">
        <v>239</v>
      </c>
      <c r="C222" s="13" t="s">
        <v>350</v>
      </c>
      <c r="D222" s="5" t="s">
        <v>128</v>
      </c>
      <c r="E222" s="4" t="s">
        <v>403</v>
      </c>
      <c r="F222" s="6">
        <v>32</v>
      </c>
      <c r="G222" s="6"/>
      <c r="H222" s="9" t="str">
        <f t="shared" si="9"/>
        <v>No Value</v>
      </c>
      <c r="I222" s="6"/>
      <c r="J222" s="6"/>
      <c r="K222" s="4" t="s">
        <v>39</v>
      </c>
      <c r="L222" s="44" t="s">
        <v>95</v>
      </c>
      <c r="M222" s="27" t="str">
        <f t="shared" si="10"/>
        <v>road_feature_point_SGN2P</v>
      </c>
      <c r="N222" s="27" t="str">
        <f t="shared" si="12"/>
        <v>''Level_Name'' = 'VA_SITE_SIGN' AND ''Level'' ='32' AND ''RefName'' = 'SGN2P'</v>
      </c>
      <c r="O222" s="44"/>
      <c r="P222" s="44"/>
      <c r="Q222" s="44"/>
      <c r="R222" s="44"/>
      <c r="S222" s="11"/>
    </row>
    <row r="223" spans="1:19" ht="12.75" customHeight="1" x14ac:dyDescent="0.2">
      <c r="A223" s="2" t="s">
        <v>505</v>
      </c>
      <c r="B223" s="14" t="s">
        <v>239</v>
      </c>
      <c r="C223" s="13" t="s">
        <v>350</v>
      </c>
      <c r="D223" s="2" t="s">
        <v>506</v>
      </c>
      <c r="E223" s="4" t="s">
        <v>396</v>
      </c>
      <c r="F223" s="3">
        <v>24</v>
      </c>
      <c r="G223" s="3"/>
      <c r="H223" s="9" t="str">
        <f t="shared" si="9"/>
        <v>No Value</v>
      </c>
      <c r="I223" s="3"/>
      <c r="J223" s="3"/>
      <c r="K223" s="2" t="s">
        <v>42</v>
      </c>
      <c r="L223" s="5" t="s">
        <v>507</v>
      </c>
      <c r="M223" s="27" t="str">
        <f t="shared" si="10"/>
        <v>ut_undefined_feature_point_SP</v>
      </c>
      <c r="N223" s="27" t="str">
        <f t="shared" si="12"/>
        <v>''Level_Name'' = 'VA_UTIL_MANH' AND ''Level'' ='24' AND ''RefName'' = 'SP'</v>
      </c>
      <c r="O223" s="5"/>
      <c r="P223" s="5"/>
      <c r="Q223" s="5"/>
      <c r="R223" s="5"/>
    </row>
    <row r="224" spans="1:19" ht="12.75" customHeight="1" x14ac:dyDescent="0.2">
      <c r="A224" s="5" t="s">
        <v>602</v>
      </c>
      <c r="B224" s="14" t="s">
        <v>239</v>
      </c>
      <c r="C224" s="13" t="s">
        <v>352</v>
      </c>
      <c r="D224" s="5" t="s">
        <v>603</v>
      </c>
      <c r="E224" s="4" t="s">
        <v>407</v>
      </c>
      <c r="F224" s="6">
        <v>40</v>
      </c>
      <c r="G224" s="6"/>
      <c r="H224" s="9" t="str">
        <f t="shared" si="9"/>
        <v>No Value</v>
      </c>
      <c r="I224" s="6"/>
      <c r="J224" s="6"/>
      <c r="K224" s="8" t="s">
        <v>584</v>
      </c>
      <c r="L224" s="8" t="s">
        <v>124</v>
      </c>
      <c r="M224" s="27" t="str">
        <f t="shared" si="10"/>
        <v>flora_species_point_SSHRUB</v>
      </c>
      <c r="N224" s="27" t="str">
        <f t="shared" si="12"/>
        <v>''Level_Name'' = 'VA_SITE_BRUS' AND ''Level'' ='40' AND ''RefName'' = 'SSHRUB'</v>
      </c>
      <c r="O224" s="8"/>
      <c r="P224" s="8"/>
      <c r="Q224" s="8"/>
      <c r="R224" s="8"/>
    </row>
    <row r="225" spans="1:19" ht="12.75" customHeight="1" x14ac:dyDescent="0.2">
      <c r="A225" s="23" t="s">
        <v>51</v>
      </c>
      <c r="B225" s="14" t="s">
        <v>239</v>
      </c>
      <c r="C225" s="13" t="s">
        <v>352</v>
      </c>
      <c r="D225" s="5" t="s">
        <v>126</v>
      </c>
      <c r="E225" s="4" t="s">
        <v>406</v>
      </c>
      <c r="F225" s="6">
        <v>39</v>
      </c>
      <c r="G225" s="6"/>
      <c r="H225" s="9" t="str">
        <f t="shared" si="9"/>
        <v>No Value</v>
      </c>
      <c r="I225" s="6"/>
      <c r="J225" s="6"/>
      <c r="K225" s="8" t="s">
        <v>584</v>
      </c>
      <c r="L225" s="8" t="s">
        <v>124</v>
      </c>
      <c r="M225" s="27" t="str">
        <f t="shared" si="10"/>
        <v>flora_species_point_STREE</v>
      </c>
      <c r="N225" s="27" t="str">
        <f t="shared" si="12"/>
        <v>''Level_Name'' = 'VA_SITE_TREE' AND ''Level'' ='39' AND ''RefName'' = 'STREE'</v>
      </c>
      <c r="O225" s="8"/>
      <c r="P225" s="8"/>
      <c r="Q225" s="8"/>
      <c r="R225" s="8"/>
    </row>
    <row r="226" spans="1:19" ht="12.75" customHeight="1" x14ac:dyDescent="0.2">
      <c r="A226" s="45" t="s">
        <v>696</v>
      </c>
      <c r="B226" s="13" t="s">
        <v>320</v>
      </c>
      <c r="C226" s="13" t="s">
        <v>366</v>
      </c>
      <c r="D226" s="5" t="s">
        <v>449</v>
      </c>
      <c r="E226" s="4" t="s">
        <v>452</v>
      </c>
      <c r="F226" s="6">
        <v>50</v>
      </c>
      <c r="G226" s="6"/>
      <c r="H226" s="9" t="str">
        <f t="shared" si="9"/>
        <v>No Value</v>
      </c>
      <c r="I226" s="6"/>
      <c r="J226" s="6"/>
      <c r="K226" s="5" t="s">
        <v>585</v>
      </c>
      <c r="L226" s="4" t="s">
        <v>183</v>
      </c>
      <c r="M226" s="27" t="str">
        <f t="shared" si="10"/>
        <v>topographic_survey_area_TOPO','HIGH','LOW','INST','NON-CANTONMENT','CANTONMENT'</v>
      </c>
      <c r="N226" s="27" t="str">
        <f t="shared" si="12"/>
        <v>''Level_Name'' = 'VA_DTM_INTR' AND ''Level'' ='50' AND ''RefName'' = 'TOPO','HIGH','LOW','INST','NON-CANTONMENT','CANTONMENT''</v>
      </c>
      <c r="S226" s="4" t="s">
        <v>458</v>
      </c>
    </row>
    <row r="227" spans="1:19" ht="12.75" customHeight="1" x14ac:dyDescent="0.2">
      <c r="A227" s="5" t="s">
        <v>500</v>
      </c>
      <c r="B227" s="14" t="s">
        <v>239</v>
      </c>
      <c r="C227" s="13" t="s">
        <v>350</v>
      </c>
      <c r="D227" s="5" t="s">
        <v>501</v>
      </c>
      <c r="E227" s="5" t="s">
        <v>502</v>
      </c>
      <c r="F227" s="6">
        <v>34</v>
      </c>
      <c r="G227" s="6"/>
      <c r="H227" s="9" t="str">
        <f t="shared" si="9"/>
        <v>No Value</v>
      </c>
      <c r="I227" s="6"/>
      <c r="J227" s="6"/>
      <c r="K227" s="4" t="s">
        <v>39</v>
      </c>
      <c r="L227" s="44" t="s">
        <v>95</v>
      </c>
      <c r="M227" s="27" t="str">
        <f t="shared" si="10"/>
        <v>road_feature_point_TRAF</v>
      </c>
      <c r="N227" s="27" t="str">
        <f t="shared" si="12"/>
        <v>''Level_Name'' = 'VA_UTIL_TRAF' AND ''Level'' ='34' AND ''RefName'' = 'TRAF'</v>
      </c>
      <c r="O227" s="44"/>
      <c r="P227" s="44"/>
      <c r="Q227" s="44"/>
      <c r="R227" s="44"/>
    </row>
    <row r="228" spans="1:19" ht="12.75" customHeight="1" x14ac:dyDescent="0.2">
      <c r="A228" s="59" t="s">
        <v>705</v>
      </c>
      <c r="B228" s="14" t="s">
        <v>239</v>
      </c>
      <c r="C228" s="13" t="s">
        <v>350</v>
      </c>
      <c r="D228" s="5" t="s">
        <v>654</v>
      </c>
      <c r="E228" s="5" t="s">
        <v>502</v>
      </c>
      <c r="F228" s="6">
        <v>34</v>
      </c>
      <c r="G228" s="6"/>
      <c r="H228" s="9" t="str">
        <f t="shared" si="9"/>
        <v>No Value</v>
      </c>
      <c r="I228" s="6"/>
      <c r="J228" s="6"/>
      <c r="K228" s="4" t="s">
        <v>39</v>
      </c>
      <c r="L228" s="44" t="s">
        <v>95</v>
      </c>
      <c r="M228" s="27" t="str">
        <f t="shared" si="10"/>
        <v>road_feature_point_TRAF W</v>
      </c>
      <c r="N228" s="27" t="str">
        <f t="shared" si="12"/>
        <v>''Level_Name'' = 'VA_UTIL_TRAF' AND ''Level'' ='34' AND ''RefName'' = 'TRAF W'</v>
      </c>
      <c r="O228" s="44"/>
      <c r="P228" s="44"/>
      <c r="Q228" s="44"/>
      <c r="R228" s="44"/>
    </row>
    <row r="229" spans="1:19" ht="12.75" customHeight="1" x14ac:dyDescent="0.2">
      <c r="A229" s="60" t="s">
        <v>503</v>
      </c>
      <c r="B229" s="14" t="s">
        <v>239</v>
      </c>
      <c r="C229" s="13" t="s">
        <v>350</v>
      </c>
      <c r="D229" s="2" t="s">
        <v>504</v>
      </c>
      <c r="E229" s="4" t="s">
        <v>396</v>
      </c>
      <c r="F229" s="3">
        <v>24</v>
      </c>
      <c r="G229" s="3"/>
      <c r="H229" s="9" t="str">
        <f t="shared" si="9"/>
        <v>No Value</v>
      </c>
      <c r="I229" s="3"/>
      <c r="J229" s="3"/>
      <c r="K229" s="4" t="s">
        <v>413</v>
      </c>
      <c r="L229" s="5" t="s">
        <v>125</v>
      </c>
      <c r="M229" s="27" t="str">
        <f t="shared" si="10"/>
        <v>undefined_mapping_feature_point_UNI</v>
      </c>
      <c r="N229" s="27" t="str">
        <f t="shared" si="12"/>
        <v>''Level_Name'' = 'VA_UTIL_MANH' AND ''Level'' ='24' AND ''RefName'' = 'UNI'</v>
      </c>
      <c r="O229" s="5"/>
      <c r="P229" s="5"/>
      <c r="Q229" s="5"/>
      <c r="R229" s="5"/>
    </row>
    <row r="230" spans="1:19" ht="12.75" customHeight="1" x14ac:dyDescent="0.2">
      <c r="A230" s="59" t="s">
        <v>309</v>
      </c>
      <c r="B230" s="14" t="s">
        <v>239</v>
      </c>
      <c r="C230" s="13" t="s">
        <v>350</v>
      </c>
      <c r="D230" s="5" t="s">
        <v>87</v>
      </c>
      <c r="E230" s="4" t="s">
        <v>291</v>
      </c>
      <c r="F230" s="6">
        <v>16</v>
      </c>
      <c r="G230" s="6"/>
      <c r="H230" s="9" t="str">
        <f t="shared" si="9"/>
        <v>No Value</v>
      </c>
      <c r="I230" s="6"/>
      <c r="J230" s="6"/>
      <c r="K230" s="4" t="s">
        <v>38</v>
      </c>
      <c r="L230" s="4" t="s">
        <v>91</v>
      </c>
      <c r="M230" s="27" t="str">
        <f t="shared" si="10"/>
        <v>navigational_aid_point_WS</v>
      </c>
      <c r="N230" s="27" t="str">
        <f t="shared" si="12"/>
        <v>''Level_Name'' = 'VA_SITE_MISC' AND ''Level'' ='16' AND ''RefName'' = 'WS'</v>
      </c>
    </row>
    <row r="231" spans="1:19" ht="12.75" customHeight="1" x14ac:dyDescent="0.2">
      <c r="A231" s="59" t="s">
        <v>250</v>
      </c>
      <c r="B231" s="14" t="s">
        <v>238</v>
      </c>
      <c r="C231" s="13" t="s">
        <v>350</v>
      </c>
      <c r="D231" s="5" t="s">
        <v>180</v>
      </c>
      <c r="E231" s="4" t="s">
        <v>409</v>
      </c>
      <c r="F231" s="6">
        <v>47</v>
      </c>
      <c r="G231" s="6"/>
      <c r="H231" s="9" t="str">
        <f t="shared" si="9"/>
        <v>No Value</v>
      </c>
      <c r="I231" s="6"/>
      <c r="J231" s="6">
        <v>0</v>
      </c>
      <c r="K231" s="5" t="s">
        <v>585</v>
      </c>
      <c r="L231" s="5" t="s">
        <v>179</v>
      </c>
      <c r="M231" s="27" t="str">
        <f t="shared" si="10"/>
        <v>spot_elevation_point_X</v>
      </c>
      <c r="N231" s="27" t="str">
        <f>CONCATENATE("''Level_Name'' = '",E231,"' AND ''Level'' ='",F231,"' AND ''LineWt''='",J231,"' AND ''RefName'' = '",A231,"'")</f>
        <v>''Level_Name'' = 'VA_TOPO_SPOT' AND ''Level'' ='47' AND ''LineWt''='0' AND ''RefName'' = 'X'</v>
      </c>
      <c r="O231" s="5"/>
      <c r="P231" s="5"/>
      <c r="Q231" s="5"/>
      <c r="R231" s="5"/>
    </row>
    <row r="232" spans="1:19" ht="12.75" customHeight="1" x14ac:dyDescent="0.2">
      <c r="A232" s="5"/>
      <c r="B232" s="14" t="s">
        <v>410</v>
      </c>
      <c r="C232" s="13" t="s">
        <v>350</v>
      </c>
      <c r="D232" s="5" t="s">
        <v>411</v>
      </c>
      <c r="E232" s="4" t="s">
        <v>284</v>
      </c>
      <c r="F232" s="7">
        <v>13</v>
      </c>
      <c r="G232" s="7"/>
      <c r="H232" s="9" t="str">
        <f t="shared" si="9"/>
        <v>No Value</v>
      </c>
      <c r="I232" s="7"/>
      <c r="J232" s="7"/>
      <c r="K232" s="4" t="s">
        <v>323</v>
      </c>
      <c r="L232" s="4" t="s">
        <v>368</v>
      </c>
      <c r="M232" s="27" t="str">
        <f t="shared" si="10"/>
        <v>tower_point</v>
      </c>
      <c r="N232" s="27" t="str">
        <f>CONCATENATE("''Level_Name'' = '",E232,"' AND ''Level'' ='",F232,"'")</f>
        <v>''Level_Name'' = 'VA_BLDG_BLDG' AND ''Level'' ='13'</v>
      </c>
    </row>
    <row r="233" spans="1:19" ht="12.75" customHeight="1" x14ac:dyDescent="0.2">
      <c r="B233" s="14" t="s">
        <v>239</v>
      </c>
      <c r="C233" s="13" t="s">
        <v>350</v>
      </c>
      <c r="D233" s="4" t="s">
        <v>135</v>
      </c>
      <c r="E233" s="4" t="s">
        <v>401</v>
      </c>
      <c r="F233" s="10">
        <v>29</v>
      </c>
      <c r="G233" s="10"/>
      <c r="H233" s="9" t="str">
        <f t="shared" si="9"/>
        <v>No Value</v>
      </c>
      <c r="I233" s="10"/>
      <c r="J233" s="10"/>
      <c r="K233" s="2" t="s">
        <v>38</v>
      </c>
      <c r="L233" s="4" t="s">
        <v>97</v>
      </c>
      <c r="M233" s="27" t="str">
        <f t="shared" si="10"/>
        <v>airfield_light_point</v>
      </c>
      <c r="N233" s="27" t="str">
        <f t="shared" ref="N233:N239" si="13">CONCATENATE("''Level_Name'' = '",E233,"' AND ''Level'' ='",F233,"'")</f>
        <v>''Level_Name'' = 'VA_UTIL_LITP' AND ''Level'' ='29'</v>
      </c>
    </row>
    <row r="234" spans="1:19" ht="12.75" customHeight="1" x14ac:dyDescent="0.2">
      <c r="B234" s="14" t="s">
        <v>239</v>
      </c>
      <c r="C234" s="13" t="s">
        <v>350</v>
      </c>
      <c r="D234" s="4" t="s">
        <v>135</v>
      </c>
      <c r="E234" s="4" t="s">
        <v>401</v>
      </c>
      <c r="F234" s="10">
        <v>29</v>
      </c>
      <c r="G234" s="10"/>
      <c r="H234" s="9" t="str">
        <f t="shared" si="9"/>
        <v>No Value</v>
      </c>
      <c r="I234" s="10"/>
      <c r="J234" s="10"/>
      <c r="K234" s="2" t="s">
        <v>38</v>
      </c>
      <c r="L234" s="4" t="s">
        <v>97</v>
      </c>
      <c r="M234" s="27" t="str">
        <f t="shared" si="10"/>
        <v>airfield_light_point</v>
      </c>
      <c r="N234" s="27" t="str">
        <f t="shared" si="13"/>
        <v>''Level_Name'' = 'VA_UTIL_LITP' AND ''Level'' ='29'</v>
      </c>
    </row>
    <row r="235" spans="1:19" ht="12.75" customHeight="1" x14ac:dyDescent="0.2">
      <c r="B235" s="14" t="s">
        <v>239</v>
      </c>
      <c r="C235" s="13" t="s">
        <v>350</v>
      </c>
      <c r="D235" s="4" t="s">
        <v>135</v>
      </c>
      <c r="E235" s="4" t="s">
        <v>401</v>
      </c>
      <c r="F235" s="10">
        <v>29</v>
      </c>
      <c r="G235" s="10"/>
      <c r="H235" s="9" t="str">
        <f t="shared" si="9"/>
        <v>No Value</v>
      </c>
      <c r="I235" s="10"/>
      <c r="J235" s="10"/>
      <c r="K235" s="2" t="s">
        <v>38</v>
      </c>
      <c r="L235" s="4" t="s">
        <v>97</v>
      </c>
      <c r="M235" s="27" t="str">
        <f t="shared" si="10"/>
        <v>airfield_light_point</v>
      </c>
      <c r="N235" s="27" t="str">
        <f t="shared" si="13"/>
        <v>''Level_Name'' = 'VA_UTIL_LITP' AND ''Level'' ='29'</v>
      </c>
    </row>
    <row r="236" spans="1:19" ht="12.75" customHeight="1" x14ac:dyDescent="0.2">
      <c r="B236" s="14" t="s">
        <v>239</v>
      </c>
      <c r="C236" s="13" t="s">
        <v>350</v>
      </c>
      <c r="D236" s="4" t="s">
        <v>135</v>
      </c>
      <c r="E236" s="4" t="s">
        <v>401</v>
      </c>
      <c r="F236" s="10">
        <v>29</v>
      </c>
      <c r="G236" s="10"/>
      <c r="H236" s="9" t="str">
        <f t="shared" si="9"/>
        <v>No Value</v>
      </c>
      <c r="I236" s="10"/>
      <c r="J236" s="10"/>
      <c r="K236" s="2" t="s">
        <v>38</v>
      </c>
      <c r="L236" s="4" t="s">
        <v>97</v>
      </c>
      <c r="M236" s="27" t="str">
        <f t="shared" si="10"/>
        <v>airfield_light_point</v>
      </c>
      <c r="N236" s="27" t="str">
        <f t="shared" si="13"/>
        <v>''Level_Name'' = 'VA_UTIL_LITP' AND ''Level'' ='29'</v>
      </c>
    </row>
    <row r="237" spans="1:19" ht="12.75" customHeight="1" x14ac:dyDescent="0.2">
      <c r="B237" s="14" t="s">
        <v>433</v>
      </c>
      <c r="C237" s="14" t="s">
        <v>350</v>
      </c>
      <c r="D237" s="4" t="s">
        <v>430</v>
      </c>
      <c r="F237" s="12">
        <v>60</v>
      </c>
      <c r="G237" s="12"/>
      <c r="H237" s="9" t="str">
        <f t="shared" si="9"/>
        <v>No Value</v>
      </c>
      <c r="I237" s="12"/>
      <c r="J237" s="12"/>
      <c r="M237" s="27">
        <f t="shared" si="10"/>
        <v>0</v>
      </c>
      <c r="N237" s="27" t="str">
        <f>CONCATENATE("''Level'' ='",F237,"'")</f>
        <v>''Level'' ='60'</v>
      </c>
      <c r="S237" s="4" t="s">
        <v>432</v>
      </c>
    </row>
    <row r="238" spans="1:19" ht="12.75" customHeight="1" x14ac:dyDescent="0.2">
      <c r="A238" s="3"/>
      <c r="B238" s="3" t="s">
        <v>433</v>
      </c>
      <c r="C238" s="3" t="s">
        <v>350</v>
      </c>
      <c r="D238" s="27" t="s">
        <v>431</v>
      </c>
      <c r="E238" s="3"/>
      <c r="F238" s="3">
        <v>61</v>
      </c>
      <c r="G238" s="3"/>
      <c r="H238" s="9" t="str">
        <f t="shared" si="9"/>
        <v>No Value</v>
      </c>
      <c r="I238" s="3"/>
      <c r="J238" s="3"/>
      <c r="K238" s="8"/>
      <c r="L238" s="8"/>
      <c r="M238" s="27">
        <f t="shared" si="10"/>
        <v>0</v>
      </c>
      <c r="N238" s="27" t="str">
        <f t="shared" ref="N238:N239" si="14">CONCATENATE("''Level'' ='",F238,"'")</f>
        <v>''Level'' ='61'</v>
      </c>
      <c r="O238" s="8"/>
      <c r="P238" s="8"/>
      <c r="Q238" s="8"/>
      <c r="R238" s="8"/>
      <c r="S238" s="8" t="s">
        <v>432</v>
      </c>
    </row>
    <row r="239" spans="1:19" x14ac:dyDescent="0.2">
      <c r="A239" s="5"/>
      <c r="B239" s="13"/>
      <c r="C239" s="13"/>
      <c r="D239" s="5"/>
      <c r="E239" s="5"/>
      <c r="F239" s="6">
        <v>63</v>
      </c>
      <c r="G239" s="6"/>
      <c r="H239" s="9" t="str">
        <f t="shared" si="9"/>
        <v>No Value</v>
      </c>
      <c r="I239" s="6"/>
      <c r="J239" s="6"/>
      <c r="M239" s="27">
        <f t="shared" si="10"/>
        <v>0</v>
      </c>
      <c r="N239" s="27" t="str">
        <f t="shared" si="14"/>
        <v>''Level'' ='63'</v>
      </c>
      <c r="S239" s="4" t="s">
        <v>444</v>
      </c>
    </row>
    <row r="240" spans="1:19" x14ac:dyDescent="0.2">
      <c r="A240" s="5"/>
      <c r="B240" s="13"/>
      <c r="C240" s="13"/>
      <c r="D240" s="5"/>
      <c r="E240" s="5"/>
      <c r="F240" s="6"/>
      <c r="G240" s="6"/>
      <c r="H240" s="6"/>
      <c r="I240" s="6"/>
      <c r="J240" s="6"/>
    </row>
    <row r="241" spans="1:10" x14ac:dyDescent="0.2">
      <c r="A241" s="5"/>
      <c r="B241" s="13"/>
      <c r="C241" s="13"/>
      <c r="D241" s="5"/>
      <c r="E241" s="5"/>
      <c r="F241" s="47"/>
      <c r="G241" s="47"/>
      <c r="H241" s="47"/>
      <c r="I241" s="47"/>
      <c r="J241" s="47"/>
    </row>
    <row r="242" spans="1:10" x14ac:dyDescent="0.2">
      <c r="A242" s="5"/>
      <c r="B242" s="13"/>
      <c r="C242" s="13"/>
      <c r="D242" s="5"/>
      <c r="E242" s="5"/>
      <c r="F242" s="47"/>
      <c r="G242" s="47"/>
      <c r="H242" s="47"/>
      <c r="I242" s="47"/>
      <c r="J242" s="47"/>
    </row>
    <row r="243" spans="1:10" x14ac:dyDescent="0.2">
      <c r="A243" s="5"/>
      <c r="B243" s="13"/>
      <c r="C243" s="13"/>
    </row>
    <row r="244" spans="1:10" x14ac:dyDescent="0.2">
      <c r="A244" s="5"/>
      <c r="B244" s="13"/>
      <c r="C244" s="13"/>
      <c r="D244" s="5"/>
      <c r="E244" s="5"/>
      <c r="F244" s="5"/>
      <c r="G244" s="5"/>
      <c r="H244" s="5"/>
      <c r="I244" s="5"/>
      <c r="J244" s="5"/>
    </row>
    <row r="245" spans="1:10" x14ac:dyDescent="0.2">
      <c r="A245" s="5"/>
      <c r="B245" s="13"/>
      <c r="C245" s="13"/>
    </row>
    <row r="246" spans="1:10" x14ac:dyDescent="0.2">
      <c r="A246" s="5"/>
      <c r="B246" s="13"/>
      <c r="C246" s="13"/>
      <c r="D246" s="5"/>
      <c r="E246" s="5"/>
      <c r="F246" s="5"/>
      <c r="G246" s="5"/>
      <c r="H246" s="5"/>
      <c r="I246" s="5"/>
      <c r="J246" s="5"/>
    </row>
    <row r="247" spans="1:10" x14ac:dyDescent="0.2">
      <c r="A247" s="5"/>
      <c r="B247" s="13"/>
      <c r="C247" s="13"/>
      <c r="D247" s="5"/>
      <c r="E247" s="5"/>
      <c r="F247" s="5"/>
      <c r="G247" s="5"/>
      <c r="H247" s="5"/>
      <c r="I247" s="5"/>
      <c r="J247" s="5"/>
    </row>
    <row r="248" spans="1:10" x14ac:dyDescent="0.2">
      <c r="A248" s="5"/>
      <c r="B248" s="13"/>
      <c r="C248" s="13"/>
      <c r="D248" s="5"/>
      <c r="E248" s="5"/>
      <c r="F248" s="5"/>
      <c r="G248" s="5"/>
      <c r="H248" s="5"/>
      <c r="I248" s="5"/>
      <c r="J248" s="5"/>
    </row>
    <row r="249" spans="1:10" x14ac:dyDescent="0.2">
      <c r="A249" s="5"/>
      <c r="B249" s="13"/>
      <c r="C249" s="13"/>
    </row>
    <row r="250" spans="1:10" x14ac:dyDescent="0.2">
      <c r="A250" s="5"/>
      <c r="B250" s="13"/>
      <c r="C250" s="13"/>
      <c r="D250" s="5"/>
      <c r="E250" s="5"/>
      <c r="F250" s="5"/>
      <c r="G250" s="5"/>
      <c r="H250" s="5"/>
      <c r="I250" s="5"/>
      <c r="J250" s="5"/>
    </row>
    <row r="251" spans="1:10" x14ac:dyDescent="0.2">
      <c r="A251" s="5"/>
      <c r="B251" s="13"/>
      <c r="C251" s="13"/>
      <c r="D251" s="5"/>
      <c r="E251" s="5"/>
      <c r="F251" s="5"/>
      <c r="G251" s="5"/>
      <c r="H251" s="5"/>
      <c r="I251" s="5"/>
      <c r="J251" s="5"/>
    </row>
    <row r="252" spans="1:10" x14ac:dyDescent="0.2">
      <c r="A252" s="5"/>
      <c r="B252" s="13"/>
      <c r="C252" s="13"/>
      <c r="D252" s="5"/>
      <c r="E252" s="5"/>
      <c r="F252" s="5"/>
      <c r="G252" s="5"/>
      <c r="H252" s="5"/>
      <c r="I252" s="5"/>
      <c r="J252" s="5"/>
    </row>
  </sheetData>
  <sortState ref="A2:S252">
    <sortCondition ref="G1"/>
  </sortState>
  <phoneticPr fontId="6" type="noConversion"/>
  <pageMargins left="0.37" right="0.25" top="1" bottom="1" header="0.52" footer="0.5"/>
  <pageSetup paperSize="17" scale="75" fitToHeight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definitions</vt:lpstr>
      <vt:lpstr>CAD_SDS</vt:lpstr>
      <vt:lpstr>CAD_SDS!Print_Area</vt:lpstr>
      <vt:lpstr>CAD_SDS!Print_Titles</vt:lpstr>
    </vt:vector>
  </TitlesOfParts>
  <Company>CH2MHILL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Redding Office</dc:creator>
  <cp:lastModifiedBy>lmakely</cp:lastModifiedBy>
  <cp:lastPrinted>2011-08-10T20:57:36Z</cp:lastPrinted>
  <dcterms:created xsi:type="dcterms:W3CDTF">2002-08-06T22:13:24Z</dcterms:created>
  <dcterms:modified xsi:type="dcterms:W3CDTF">2015-06-22T22:14:26Z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1383241562</vt:i4>
  </property>
  <property fmtid="{D5CDD505-2E9C-101B-9397-08002B2CF9AE}" pid="3" name="_EmailSubject">
    <vt:lpwstr>RE: </vt:lpwstr>
  </property>
  <property fmtid="{D5CDD505-2E9C-101B-9397-08002B2CF9AE}" pid="4" name="_AuthorEmail">
    <vt:lpwstr>Mike.Schrock@CH2M.com</vt:lpwstr>
  </property>
  <property fmtid="{D5CDD505-2E9C-101B-9397-08002B2CF9AE}" pid="5" name="_AuthorEmailDisplayName">
    <vt:lpwstr>Schrock, Mike/RDD</vt:lpwstr>
  </property>
  <property fmtid="{D5CDD505-2E9C-101B-9397-08002B2CF9AE}" pid="6" name="_ReviewingToolsShownOnce">
    <vt:lpwstr/>
  </property>
</Properties>
</file>