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1" state="visible" r:id="rId3"/>
    <sheet sheetId="2" name="Hoja2" state="visible" r:id="rId4"/>
    <sheet sheetId="3" name="Hoja3" state="visible" r:id="rId5"/>
  </sheets>
  <definedNames/>
  <calcPr/>
</workbook>
</file>

<file path=xl/sharedStrings.xml><?xml version="1.0" encoding="utf-8"?>
<sst xmlns="http://schemas.openxmlformats.org/spreadsheetml/2006/main" count="45" uniqueCount="31">
  <si>
    <t>Ejemplo 25.5</t>
  </si>
  <si>
    <t>metodo de heun</t>
  </si>
  <si>
    <t>Xo=</t>
  </si>
  <si>
    <t>h=</t>
  </si>
  <si>
    <t>Yo=</t>
  </si>
  <si>
    <t>x</t>
  </si>
  <si>
    <t>Y'0</t>
  </si>
  <si>
    <t>y01</t>
  </si>
  <si>
    <t>Y'1</t>
  </si>
  <si>
    <t>y'</t>
  </si>
  <si>
    <t>y verdadero</t>
  </si>
  <si>
    <t>y heun</t>
  </si>
  <si>
    <t>|ξt| 100%</t>
  </si>
  <si>
    <t>problema de clase</t>
  </si>
  <si>
    <t>xi</t>
  </si>
  <si>
    <t>yi</t>
  </si>
  <si>
    <t>f(xi,yi)</t>
  </si>
  <si>
    <t>y(i+1/2)</t>
  </si>
  <si>
    <t>f(xi+1/2, yi+1/2)</t>
  </si>
  <si>
    <t>y'(i+1/2)</t>
  </si>
  <si>
    <t>y(i+1)</t>
  </si>
  <si>
    <t>PUNTO MEDIO</t>
  </si>
  <si>
    <t>y0(i+1)</t>
  </si>
  <si>
    <t>y'(i+1)</t>
  </si>
  <si>
    <t>HEUN</t>
  </si>
  <si>
    <t>Ejemplo 25.6</t>
  </si>
  <si>
    <t>metodo heun y pm</t>
  </si>
  <si>
    <t>H/2=</t>
  </si>
  <si>
    <t>k1</t>
  </si>
  <si>
    <t>k2</t>
  </si>
  <si>
    <t>y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</si>
</sst>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"/>
    <numFmt numFmtId="165" formatCode="0.000000"/>
  </numFmts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center" horizontal="general"/>
    </xf>
    <xf applyAlignment="1" fillId="0" xfId="0" numFmtId="165" borderId="0" applyFont="1" fontId="2" applyNumberFormat="1">
      <alignment vertical="center" horizontal="general"/>
    </xf>
    <xf applyAlignment="1" fillId="0" xfId="0" numFmtId="0" borderId="0" applyFont="1" fontId="3">
      <alignment vertical="center" horizontal="general"/>
    </xf>
    <xf applyAlignment="1" fillId="0" xfId="0" numFmtId="10" borderId="0" applyFont="1" fontId="4" applyNumberFormat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75"/>
  <cols>
    <col min="1" customWidth="1" max="12" width="11.43"/>
  </cols>
  <sheetData>
    <row customHeight="1" r="1" ht="12.0">
      <c t="s" s="3" r="A1">
        <v>0</v>
      </c>
      <c t="s" s="3" r="B1">
        <v>1</v>
      </c>
      <c t="s" s="3" r="F1">
        <v>2</v>
      </c>
      <c s="3" r="G1">
        <v>0</v>
      </c>
      <c t="s" s="3" r="I1">
        <v>3</v>
      </c>
      <c s="3" r="J1">
        <v>1</v>
      </c>
    </row>
    <row customHeight="1" r="2" ht="12.0">
      <c t="s" s="3" r="F2">
        <v>4</v>
      </c>
      <c s="3" r="G2">
        <v>2</v>
      </c>
    </row>
    <row customHeight="1" r="4" ht="12.0">
      <c t="s" s="3" r="B4">
        <v>5</v>
      </c>
      <c t="s" s="3" r="C4">
        <v>6</v>
      </c>
      <c t="s" s="3" r="D4">
        <v>7</v>
      </c>
      <c t="s" s="3" r="E4">
        <v>8</v>
      </c>
      <c t="s" s="3" r="F4">
        <v>9</v>
      </c>
      <c t="s" s="3" r="G4">
        <v>10</v>
      </c>
      <c t="s" s="3" r="H4">
        <v>11</v>
      </c>
      <c t="s" s="3" r="I4">
        <v>12</v>
      </c>
    </row>
    <row customHeight="1" r="5" ht="12.0">
      <c s="3" r="B5">
        <v>0</v>
      </c>
      <c s="3" r="G5">
        <f>(((4/1.3)*(EXP((0.8*B5))-EXP((-0.5*B5))))+(2*EXP((-0.5*B5))))</f>
        <v>2</v>
      </c>
      <c s="3" r="H5">
        <v>2</v>
      </c>
      <c s="4" r="I5">
        <f>(G5-H5)/G5</f>
        <v>0</v>
      </c>
    </row>
    <row customHeight="1" r="6" ht="12.0">
      <c s="3" r="B6">
        <v>1</v>
      </c>
      <c s="3" r="C6">
        <f>(((4*EXP((0.8*B5)))-(0.5*H5)))</f>
        <v>3</v>
      </c>
      <c s="3" r="D6">
        <f>H5+(C6*$J$1)</f>
        <v>5</v>
      </c>
      <c s="1" r="E6">
        <f>(((4*EXP((0.8*B6)))-(0.5*D6)))</f>
        <v>6.40216371396987</v>
      </c>
      <c s="1" r="F6">
        <f>(C6+E6)/2</f>
        <v>4.70108185698494</v>
      </c>
      <c s="1" r="G6">
        <f>(((4/1.3)*(EXP((0.8*B6))-EXP((-0.5*B6))))+(2*EXP((-0.5*B6))))</f>
        <v>6.19463137720937</v>
      </c>
      <c s="1" r="H6">
        <f>H5+(F6*$J$1)</f>
        <v>6.70108185698494</v>
      </c>
      <c s="4" r="I6">
        <f>ABS(((G6-H6)/G6))</f>
        <v>0.08175635464587</v>
      </c>
    </row>
    <row customHeight="1" r="7" ht="12.0">
      <c s="3" r="B7">
        <v>2</v>
      </c>
      <c s="3" r="C7">
        <f>(((4*EXP((0.8*B6)))-(0.5*H6)))</f>
        <v>5.5516227854774</v>
      </c>
      <c s="3" r="D7">
        <f>H6+(C7*$J$1)</f>
        <v>12.2527046424623</v>
      </c>
      <c s="1" r="E7">
        <f>(((4*EXP((0.8*B7)))-(0.5*D7)))</f>
        <v>13.6857773763493</v>
      </c>
      <c s="1" r="F7">
        <f>(C7+E7)/2</f>
        <v>9.61870008091335</v>
      </c>
      <c s="2" r="G7">
        <f>(((4/1.3)*(EXP((0.8*B7))-EXP((-0.5*B7))))+(2*EXP((-0.5*B7))))</f>
        <v>14.8439219076465</v>
      </c>
      <c s="1" r="H7">
        <f>H6+(F7*$J$1)</f>
        <v>16.3197819378983</v>
      </c>
      <c s="4" r="I7">
        <f>ABS(((G7-H7)/G7))</f>
        <v>0.099425208474826</v>
      </c>
    </row>
    <row customHeight="1" r="8" ht="12.0">
      <c s="3" r="B8">
        <v>3</v>
      </c>
      <c s="3" r="C8">
        <f>(((4*EXP((0.8*B7)))-(0.5*H7)))</f>
        <v>11.6522387286313</v>
      </c>
      <c s="3" r="D8">
        <f>H7+(C8*$J$1)</f>
        <v>27.9720206665296</v>
      </c>
      <c s="1" r="E8">
        <f>(((4*EXP((0.8*B8)))-(0.5*D8)))</f>
        <v>30.1066951893016</v>
      </c>
      <c s="1" r="F8">
        <f>(C8+E8)/2</f>
        <v>20.8794669589665</v>
      </c>
      <c s="2" r="G8">
        <f>(((4/1.3)*(EXP((0.8*B8))-EXP((-0.5*B8))))+(2*EXP((-0.5*B8))))</f>
        <v>33.6771717679682</v>
      </c>
      <c s="1" r="H8">
        <f>H7+(F8*$J$1)</f>
        <v>37.1992488968647</v>
      </c>
      <c s="4" r="I8">
        <f>ABS(((G8-H8)/G8))</f>
        <v>0.104583518864449</v>
      </c>
    </row>
    <row customHeight="1" r="9" ht="12.0">
      <c s="3" r="B9">
        <v>4</v>
      </c>
      <c s="3" r="C9">
        <f>(((4*EXP((0.8*B8)))-(0.5*H8)))</f>
        <v>25.493081074134</v>
      </c>
      <c s="3" r="D9">
        <f>H8+(C9*$J$1)</f>
        <v>62.6923299709988</v>
      </c>
      <c s="1" r="E9">
        <f>(((4*EXP((0.8*B9)))-(0.5*D9)))</f>
        <v>66.783955802938</v>
      </c>
      <c s="1" r="F9">
        <f>(C9+E9)/2</f>
        <v>46.138518438536</v>
      </c>
      <c s="2" r="G9">
        <f>(((4/1.3)*(EXP((0.8*B9))-EXP((-0.5*B9))))+(2*EXP((-0.5*B9))))</f>
        <v>75.3389626091586</v>
      </c>
      <c s="1" r="H9">
        <f>H8+(F9*$J$1)</f>
        <v>83.3377673354008</v>
      </c>
      <c s="4" r="I9">
        <f>ABS(((G9-H9)/G9))</f>
        <v>0.106170890190487</v>
      </c>
    </row>
    <row customHeight="1" r="11" ht="12.0">
      <c t="s" s="3" r="A11">
        <v>13</v>
      </c>
    </row>
    <row customHeight="1" r="13" ht="12.0">
      <c t="s" s="3" r="A13">
        <v>14</v>
      </c>
      <c t="s" s="3" r="B13">
        <v>15</v>
      </c>
      <c t="s" s="3" r="C13">
        <v>16</v>
      </c>
      <c t="s" s="3" r="D13">
        <v>17</v>
      </c>
      <c t="s" s="3" r="E13">
        <v>18</v>
      </c>
      <c t="s" s="3" r="F13">
        <v>19</v>
      </c>
      <c t="s" s="3" r="G13">
        <v>20</v>
      </c>
    </row>
    <row customHeight="1" r="14" ht="12.0">
      <c s="3" r="A14">
        <v>0</v>
      </c>
      <c s="3" r="B14">
        <v>1</v>
      </c>
      <c s="3" r="C14">
        <f>(-2*A14)-B14</f>
        <v>-1</v>
      </c>
      <c s="3" r="D14">
        <f>B14+(C14*(0.2/2))</f>
        <v>0.9</v>
      </c>
      <c s="3" r="E14">
        <f>(-2*0.1)-D14</f>
        <v>-1.1</v>
      </c>
      <c s="3" r="F14">
        <f>E14</f>
        <v>-1.1</v>
      </c>
      <c s="3" r="G14">
        <f>B14+(E14*0.2)</f>
        <v>0.78</v>
      </c>
    </row>
    <row customHeight="1" r="15" ht="12.0">
      <c s="3" r="A15">
        <v>0.2</v>
      </c>
      <c s="3" r="B15">
        <v>0.78</v>
      </c>
      <c s="3" r="C15">
        <f>(-2*A15)-B15</f>
        <v>-1.18</v>
      </c>
      <c s="3" r="D15">
        <f>B15+(C15*(0.2/2))</f>
        <v>0.662</v>
      </c>
      <c s="3" r="E15">
        <f>(-2*0.1)-D15</f>
        <v>-0.862</v>
      </c>
      <c s="3" r="F15">
        <f>E15</f>
        <v>-0.862</v>
      </c>
      <c s="3" r="G15">
        <f>B15+(E15*0.2)</f>
        <v>0.6076</v>
      </c>
      <c t="s" s="3" r="I15">
        <v>21</v>
      </c>
    </row>
    <row customHeight="1" r="16" ht="12.0">
      <c s="3" r="A16">
        <v>0.4</v>
      </c>
      <c s="3" r="B16">
        <v>0.6076</v>
      </c>
      <c s="3" r="C16">
        <f>(-2*A16)-B16</f>
        <v>-1.4076</v>
      </c>
      <c s="3" r="D16">
        <f>B16+(C16*(0.2/2))</f>
        <v>0.46684</v>
      </c>
      <c s="3" r="E16">
        <f>(-2*0.1)-D16</f>
        <v>-0.66684</v>
      </c>
      <c s="3" r="F16">
        <f>E16</f>
        <v>-0.66684</v>
      </c>
      <c s="3" r="G16">
        <f>B16+(E16*0.2)</f>
        <v>0.474232</v>
      </c>
    </row>
    <row customHeight="1" r="17" ht="12.0">
      <c s="3" r="A17">
        <v>0.6</v>
      </c>
      <c s="3" r="B17">
        <v>0.474232</v>
      </c>
      <c s="3" r="C17">
        <f>(-2*A17)-B17</f>
        <v>-1.674232</v>
      </c>
      <c s="3" r="D17">
        <f>B17+(C17*(0.2/2))</f>
        <v>0.3068088</v>
      </c>
      <c s="3" r="E17">
        <f>(-2*0.1)-D17</f>
        <v>-0.5068088</v>
      </c>
      <c s="3" r="F17">
        <f>E17</f>
        <v>-0.5068088</v>
      </c>
      <c s="3" r="G17">
        <f>B17+(E17*0.2)</f>
        <v>0.37287024</v>
      </c>
    </row>
    <row customHeight="1" r="18" ht="12.0">
      <c s="3" r="A18">
        <v>0.8</v>
      </c>
      <c s="3" r="B18">
        <v>0.37287024</v>
      </c>
      <c s="3" r="C18">
        <f>(-2*A18)-B18</f>
        <v>-1.97287024</v>
      </c>
      <c s="3" r="D18">
        <f>B18+(C18*(0.2/2))</f>
        <v>0.175583216</v>
      </c>
      <c s="3" r="E18">
        <f>(-2*0.1)-D18</f>
        <v>-0.375583216</v>
      </c>
      <c s="3" r="F18">
        <f>E18</f>
        <v>-0.375583216</v>
      </c>
      <c s="3" r="G18">
        <f>B18+(E18*0.2)</f>
        <v>0.2977535968</v>
      </c>
    </row>
    <row customHeight="1" r="19" ht="12.0">
      <c s="3" r="A19">
        <v>1</v>
      </c>
      <c s="3" r="B19">
        <v>0.297753597</v>
      </c>
      <c s="3" r="C19">
        <f>(-2*A19)-B19</f>
        <v>-2.297753597</v>
      </c>
      <c s="3" r="D19">
        <f>B19+(C19*(0.2/2))</f>
        <v>0.0679782373</v>
      </c>
      <c s="3" r="E19">
        <f>(-2*0.1)-D19</f>
        <v>-0.2679782373</v>
      </c>
      <c s="3" r="F19">
        <f>E19</f>
        <v>-0.2679782373</v>
      </c>
      <c s="3" r="G19">
        <f>B19+(E19*0.2)</f>
        <v>0.24415794954</v>
      </c>
    </row>
    <row customHeight="1" r="22" ht="12.0">
      <c t="s" s="3" r="A22">
        <v>14</v>
      </c>
      <c t="s" s="3" r="B22">
        <v>15</v>
      </c>
      <c t="s" s="3" r="C22">
        <v>16</v>
      </c>
      <c t="s" s="3" r="D22">
        <v>22</v>
      </c>
      <c t="s" s="3" r="E22">
        <v>23</v>
      </c>
      <c t="s" s="3" r="F22">
        <v>20</v>
      </c>
    </row>
    <row customHeight="1" r="23" ht="12.0">
      <c s="3" r="A23">
        <v>0</v>
      </c>
      <c s="3" r="B23">
        <v>1</v>
      </c>
      <c s="3" r="C23">
        <f>(-2*A23)-B23</f>
        <v>-1</v>
      </c>
      <c s="3" r="D23">
        <f>B23+(C23*0.2)</f>
        <v>0.8</v>
      </c>
      <c s="3" r="E23">
        <f>(-2*(A23+0.2))-D23</f>
        <v>-1.2</v>
      </c>
      <c s="3" r="F23">
        <f>B23+(((C23+E23)/2)*0.2)</f>
        <v>0.78</v>
      </c>
      <c t="s" s="3" r="H23">
        <v>24</v>
      </c>
    </row>
    <row customHeight="1" r="24" ht="12.0">
      <c s="3" r="A24">
        <v>0.2</v>
      </c>
      <c s="3" r="B24">
        <v>0.8</v>
      </c>
      <c s="3" r="C24">
        <f>(-2*A24)-B24</f>
        <v>-1.2</v>
      </c>
      <c s="3" r="D24">
        <f>B24+(C24*0.2)</f>
        <v>0.56</v>
      </c>
      <c s="3" r="E24">
        <f>(-2*(A24+0.2))-D24</f>
        <v>-1.36</v>
      </c>
      <c s="3" r="F24">
        <f>B24+(((C24+E24)/2)*0.2)</f>
        <v>0.544</v>
      </c>
    </row>
    <row customHeight="1" r="25" ht="12.0">
      <c s="3" r="A25">
        <v>0.4</v>
      </c>
      <c s="3" r="B25">
        <v>0.544</v>
      </c>
      <c s="3" r="C25">
        <f>(-2*A25)-B25</f>
        <v>-1.344</v>
      </c>
      <c s="3" r="D25">
        <f>B25+(C25*0.2)</f>
        <v>0.2752</v>
      </c>
      <c s="3" r="E25">
        <f>(-2*(A25+0.2))-D25</f>
        <v>-1.4752</v>
      </c>
      <c s="3" r="F25">
        <f>B25+(((C25+E25)/2)*0.2)</f>
        <v>0.26208</v>
      </c>
    </row>
    <row customHeight="1" r="26" ht="12.0">
      <c s="3" r="A26">
        <v>0.6</v>
      </c>
      <c s="3" r="B26">
        <v>0.26208</v>
      </c>
      <c s="3" r="C26">
        <f>(-2*A26)-B26</f>
        <v>-1.46208</v>
      </c>
      <c s="3" r="D26">
        <f>B26+(C26*0.2)</f>
        <v>-0.030336</v>
      </c>
      <c s="3" r="E26">
        <f>(-2*(A26+0.2))-D26</f>
        <v>-1.569664</v>
      </c>
      <c s="3" r="F26">
        <f>B26+(((C26+E26)/2)*0.2)</f>
        <v>-0.0410944</v>
      </c>
    </row>
    <row customHeight="1" r="27" ht="12.0">
      <c s="3" r="A27">
        <v>0.8</v>
      </c>
      <c s="3" r="B27">
        <v>-0.410944</v>
      </c>
      <c s="3" r="C27">
        <f>(-2*A27)-B27</f>
        <v>-1.189056</v>
      </c>
      <c s="3" r="D27">
        <f>B27+(C27*0.2)</f>
        <v>-0.6487552</v>
      </c>
      <c s="3" r="E27">
        <f>(-2*(A27+0.2))-D27</f>
        <v>-1.3512448</v>
      </c>
      <c s="3" r="F27">
        <f>B27+(((C27+E27)/2)*0.2)</f>
        <v>-0.66497408</v>
      </c>
    </row>
    <row customHeight="1" r="28" ht="12.0">
      <c s="3" r="A28">
        <v>1</v>
      </c>
      <c s="3" r="B28">
        <v>2</v>
      </c>
      <c s="3" r="C28">
        <f>(-2*A28)-B28</f>
        <v>-4</v>
      </c>
      <c s="3" r="D28">
        <f>B28+(C28*0.2)</f>
        <v>1.2</v>
      </c>
      <c s="3" r="E28">
        <f>(-2*(A28+0.2))-D28</f>
        <v>-3.6</v>
      </c>
      <c s="3" r="F28">
        <f>B28+(((C28+E28)/2)*0.2)</f>
        <v>1.24</v>
      </c>
    </row>
    <row customHeight="1" r="30" ht="12.0">
      <c t="s" s="3" r="A30">
        <v>25</v>
      </c>
      <c t="s" s="3" r="B30">
        <v>26</v>
      </c>
      <c t="s" s="3" r="E30">
        <v>3</v>
      </c>
      <c s="3" r="F30">
        <v>0.5</v>
      </c>
      <c t="s" s="3" r="H30">
        <v>27</v>
      </c>
      <c s="3" r="I30">
        <v>0.25</v>
      </c>
    </row>
    <row customHeight="1" r="32" ht="12.0">
      <c t="s" s="3" r="A32">
        <v>5</v>
      </c>
      <c t="s" s="3" r="B32">
        <v>6</v>
      </c>
      <c t="s" s="3" r="C32">
        <v>7</v>
      </c>
      <c t="s" s="3" r="D32">
        <v>8</v>
      </c>
      <c t="s" s="3" r="E32">
        <v>9</v>
      </c>
      <c t="s" s="3" r="F32">
        <v>10</v>
      </c>
      <c t="s" s="3" r="G32">
        <v>11</v>
      </c>
      <c t="s" s="3" r="H32">
        <v>12</v>
      </c>
      <c t="s" s="3" r="I32">
        <v>28</v>
      </c>
      <c t="s" s="3" r="J32">
        <v>29</v>
      </c>
      <c t="s" s="3" r="K32">
        <v>30</v>
      </c>
      <c t="s" s="3" r="L32">
        <v>12</v>
      </c>
    </row>
    <row customHeight="1" r="33" ht="12.0">
      <c s="3" r="A33">
        <v>0</v>
      </c>
      <c s="3" r="F33">
        <f>(((((-0.5*(A33^4))+(4*(A33^3)))-(10*(A33^2)))+(8.5*A33))+1)</f>
        <v>1</v>
      </c>
      <c s="3" r="G33">
        <v>1</v>
      </c>
      <c s="3" r="K33">
        <v>1</v>
      </c>
    </row>
    <row customHeight="1" r="34" ht="12.0">
      <c s="3" r="A34">
        <v>0.5</v>
      </c>
      <c s="3" r="B34">
        <f>(((-2*(A33^3))+(12*(A33^2)))-(20*A33))+8.5</f>
        <v>8.5</v>
      </c>
      <c s="3" r="C34">
        <f>G33+(B34*$F$30)</f>
        <v>5.25</v>
      </c>
      <c s="3" r="D34">
        <f>(((-2*(A34^3))+(12*(A34^2)))-(20*A34))+8.5</f>
        <v>1.25</v>
      </c>
      <c s="3" r="E34">
        <f>(B34+D34)/2</f>
        <v>4.875</v>
      </c>
      <c s="3" r="F34">
        <f>(((((-0.5*(A34^4))+(4*(A34^3)))-(10*(A34^2)))+(8.5*A34))+1)</f>
        <v>3.21875</v>
      </c>
      <c s="3" r="G34">
        <f>G33+(E34*$F$30)</f>
        <v>3.4375</v>
      </c>
      <c s="4" r="H34">
        <f>ABS(((F34-G34)/F34))</f>
        <v>0.067961165048544</v>
      </c>
      <c s="3" r="I34">
        <f>(((-2*(A33^3))+(12*(A33^2)))-(20*A33))+8.5</f>
        <v>8.5</v>
      </c>
      <c s="3" r="J34">
        <f>(-2*((A33+((1/2)*$F$30))^3))+(((12*(A33+(((1/2)*$F$30)^2)))-(20*(A33+((1/2)*$F$30))))+8.5)</f>
        <v>4.21875</v>
      </c>
      <c s="3" r="K34">
        <f>K33+(J34*$F$30)</f>
        <v>3.109375</v>
      </c>
      <c s="4" r="L34">
        <f>ABS(((F34-K34)/F34))</f>
        <v>0.033980582524272</v>
      </c>
    </row>
    <row customHeight="1" r="35" ht="12.0">
      <c s="3" r="A35">
        <v>1</v>
      </c>
      <c s="3" r="B35">
        <f>(((-2*(A34^3))+(12*(A34^2)))-(20*A34))+8.5</f>
        <v>1.25</v>
      </c>
      <c s="3" r="C35">
        <f>G34+(B35*$F$30)</f>
        <v>4.0625</v>
      </c>
      <c s="3" r="D35">
        <f>(((-2*(A35^3))+(12*(A35^2)))-(20*A35))+8.5</f>
        <v>-1.5</v>
      </c>
      <c s="3" r="E35">
        <f>(B35+D35)/2</f>
        <v>-0.125</v>
      </c>
      <c s="3" r="F35">
        <f>(((((-0.5*(A35^4))+(4*(A35^3)))-(10*(A35^2)))+(8.5*A35))+1)</f>
        <v>3</v>
      </c>
      <c s="3" r="G35">
        <f>G34+(E35*$F$30)</f>
        <v>3.375</v>
      </c>
      <c s="4" r="H35">
        <f>ABS(((F35-G35)/F35))</f>
        <v>0.125</v>
      </c>
      <c s="3" r="I35">
        <f>(((-2*(A34^3))+(12*(A34^2)))-(20*A34))+8.5</f>
        <v>1.25</v>
      </c>
      <c s="3" r="J35">
        <f>(-2*((A34+((1/2)*$F$30))^3))+(((12*(A34+(((1/2)*$F$30)^2)))-(20*(A34+((1/2)*$F$30))))+8.5)</f>
        <v>-0.59375</v>
      </c>
      <c s="3" r="K35">
        <f>K34+(J35*$F$30)</f>
        <v>2.8125</v>
      </c>
      <c s="4" r="L35">
        <f>ABS(((F35-K35)/F35))</f>
        <v>0.0625</v>
      </c>
    </row>
    <row customHeight="1" r="36" ht="12.0">
      <c s="3" r="A36">
        <v>1.5</v>
      </c>
      <c s="3" r="B36">
        <f>(((-2*(A35^3))+(12*(A35^2)))-(20*A35))+8.5</f>
        <v>-1.5</v>
      </c>
      <c s="3" r="C36">
        <f>G35+(B36*$F$30)</f>
        <v>2.625</v>
      </c>
      <c s="3" r="D36">
        <f>(((-2*(A36^3))+(12*(A36^2)))-(20*A36))+8.5</f>
        <v>-1.25</v>
      </c>
      <c s="3" r="E36">
        <f>(B36+D36)/2</f>
        <v>-1.375</v>
      </c>
      <c s="3" r="F36">
        <f>(((((-0.5*(A36^4))+(4*(A36^3)))-(10*(A36^2)))+(8.5*A36))+1)</f>
        <v>2.21875</v>
      </c>
      <c s="3" r="G36">
        <f>G35+(E36*$F$30)</f>
        <v>2.6875</v>
      </c>
      <c s="4" r="H36">
        <f>ABS(((F36-G36)/F36))</f>
        <v>0.211267605633803</v>
      </c>
      <c s="3" r="I36">
        <f>(((-2*(A35^3))+(12*(A35^2)))-(20*A35))+8.5</f>
        <v>-1.5</v>
      </c>
      <c s="3" r="J36">
        <f>(((-2*((A35+$I$30)^3))+(12*((A35+$I$30)^2)))-(20*(A35+$I$30)))+8.5</f>
        <v>-1.65625</v>
      </c>
      <c s="3" r="K36">
        <f>K35+(J36*$F$30)</f>
        <v>1.984375</v>
      </c>
      <c s="4" r="L36">
        <f>ABS(((F36-K36)/F36))</f>
        <v>0.105633802816901</v>
      </c>
    </row>
    <row customHeight="1" r="37" ht="12.0">
      <c s="3" r="A37">
        <v>2</v>
      </c>
      <c s="3" r="B37">
        <f>(((-2*(A36^3))+(12*(A36^2)))-(20*A36))+8.5</f>
        <v>-1.25</v>
      </c>
      <c s="3" r="C37">
        <f>G36+(B37*$F$30)</f>
        <v>2.0625</v>
      </c>
      <c s="3" r="D37">
        <f>(((-2*(A37^3))+(12*(A37^2)))-(20*A37))+8.5</f>
        <v>0.5</v>
      </c>
      <c s="3" r="E37">
        <f>(B37+D37)/2</f>
        <v>-0.375</v>
      </c>
      <c s="3" r="F37">
        <f>(((((-0.5*(A37^4))+(4*(A37^3)))-(10*(A37^2)))+(8.5*A37))+1)</f>
        <v>2</v>
      </c>
      <c s="3" r="G37">
        <f>G36+(E37*$F$30)</f>
        <v>2.5</v>
      </c>
      <c s="4" r="H37">
        <f>ABS(((F37-G37)/F37))</f>
        <v>0.25</v>
      </c>
      <c s="3" r="I37">
        <f>(((-2*(A36^3))+(12*(A36^2)))-(20*A36))+8.5</f>
        <v>-1.25</v>
      </c>
      <c s="3" r="J37">
        <f>(((-2*((A36+$I$30)^3))+(12*((A36+$I$30)^2)))-(20*(A36+$I$30)))+8.5</f>
        <v>-0.46875</v>
      </c>
      <c s="3" r="K37">
        <f>K36+(J37*$F$30)</f>
        <v>1.75</v>
      </c>
      <c s="4" r="L37">
        <f>ABS(((F37-K37)/F37))</f>
        <v>0.125</v>
      </c>
    </row>
    <row customHeight="1" r="38" ht="12.0">
      <c s="3" r="A38">
        <v>2.5</v>
      </c>
      <c s="3" r="B38">
        <f>(((-2*(A37^3))+(12*(A37^2)))-(20*A37))+8.5</f>
        <v>0.5</v>
      </c>
      <c s="3" r="C38">
        <f>G37+(B38*$F$30)</f>
        <v>2.75</v>
      </c>
      <c s="3" r="D38">
        <f>(((-2*(A38^3))+(12*(A38^2)))-(20*A38))+8.5</f>
        <v>2.25</v>
      </c>
      <c s="3" r="E38">
        <f>(B38+D38)/2</f>
        <v>1.375</v>
      </c>
      <c s="3" r="F38">
        <f>(((((-0.5*(A38^4))+(4*(A38^3)))-(10*(A38^2)))+(8.5*A38))+1)</f>
        <v>2.71875</v>
      </c>
      <c s="3" r="G38">
        <f>G37+(E38*$F$30)</f>
        <v>3.1875</v>
      </c>
      <c s="4" r="H38">
        <f>ABS(((F38-G38)/F38))</f>
        <v>0.172413793103448</v>
      </c>
      <c s="3" r="I38">
        <f>(((-2*(A37^3))+(12*(A37^2)))-(20*A37))+8.5</f>
        <v>0.5</v>
      </c>
      <c s="3" r="J38">
        <f>(((-2*((A37+$I$30)^3))+(12*((A37+$I$30)^2)))-(20*(A37+$I$30)))+8.5</f>
        <v>1.46875</v>
      </c>
      <c s="3" r="K38">
        <f>K37+(J38*$F$30)</f>
        <v>2.484375</v>
      </c>
      <c s="4" r="L38">
        <f>ABS(((F38-K38)/F38))</f>
        <v>0.086206896551724</v>
      </c>
    </row>
    <row customHeight="1" r="39" ht="12.0">
      <c s="3" r="A39">
        <v>3</v>
      </c>
      <c s="3" r="B39">
        <f>(((-2*(A38^3))+(12*(A38^2)))-(20*A38))+8.5</f>
        <v>2.25</v>
      </c>
      <c s="3" r="C39">
        <f>G38+(B39*$F$30)</f>
        <v>4.3125</v>
      </c>
      <c s="3" r="D39">
        <f>(((-2*(A39^3))+(12*(A39^2)))-(20*A39))+8.5</f>
        <v>2.5</v>
      </c>
      <c s="3" r="E39">
        <f>(B39+D39)/2</f>
        <v>2.375</v>
      </c>
      <c s="3" r="F39">
        <f>(((((-0.5*(A39^4))+(4*(A39^3)))-(10*(A39^2)))+(8.5*A39))+1)</f>
        <v>4</v>
      </c>
      <c s="3" r="G39">
        <f>G38+(E39*$F$30)</f>
        <v>4.375</v>
      </c>
      <c s="4" r="H39">
        <f>ABS(((F39-G39)/F39))</f>
        <v>0.09375</v>
      </c>
      <c s="3" r="I39">
        <f>(((-2*(A38^3))+(12*(A38^2)))-(20*A38))+8.5</f>
        <v>2.25</v>
      </c>
      <c s="3" r="J39">
        <f>(((-2*((A38+$I$30)^3))+(12*((A38+$I$30)^2)))-(20*(A38+$I$30)))+8.5</f>
        <v>2.65625</v>
      </c>
      <c s="3" r="K39">
        <f>K38+(J39*$F$30)</f>
        <v>3.8125</v>
      </c>
      <c s="4" r="L39">
        <f>ABS(((F39-K39)/F39))</f>
        <v>0.046875</v>
      </c>
    </row>
    <row customHeight="1" r="40" ht="12.0">
      <c s="3" r="A40">
        <v>3.5</v>
      </c>
      <c s="3" r="B40">
        <f>(((-2*(A39^3))+(12*(A39^2)))-(20*A39))+8.5</f>
        <v>2.5</v>
      </c>
      <c s="3" r="C40">
        <f>G39+(B40*$F$30)</f>
        <v>5.625</v>
      </c>
      <c s="3" r="D40">
        <f>(((-2*(A40^3))+(12*(A40^2)))-(20*A40))+8.5</f>
        <v>-0.25</v>
      </c>
      <c s="3" r="E40">
        <f>(B40+D40)/2</f>
        <v>1.125</v>
      </c>
      <c s="3" r="F40">
        <f>(((((-0.5*(A40^4))+(4*(A40^3)))-(10*(A40^2)))+(8.5*A40))+1)</f>
        <v>4.71875</v>
      </c>
      <c s="3" r="G40">
        <f>G39+(E40*$F$30)</f>
        <v>4.9375</v>
      </c>
      <c s="4" r="H40">
        <f>ABS(((F40-G40)/F40))</f>
        <v>0.04635761589404</v>
      </c>
      <c s="3" r="I40">
        <f>(((-2*(A39^3))+(12*(A39^2)))-(20*A39))+8.5</f>
        <v>2.5</v>
      </c>
      <c s="3" r="J40">
        <f>(((-2*((A39+$I$30)^3))+(12*((A39+$I$30)^2)))-(20*(A39+$I$30)))+8.5</f>
        <v>1.59375</v>
      </c>
      <c s="3" r="K40">
        <f>K39+(J40*$F$30)</f>
        <v>4.609375</v>
      </c>
      <c s="4" r="L40">
        <f>ABS(((F40-K40)/F40))</f>
        <v>0.02317880794702</v>
      </c>
    </row>
    <row customHeight="1" r="41" ht="12.0">
      <c s="3" r="A41">
        <v>4</v>
      </c>
      <c s="3" r="B41">
        <f>(((-2*(A40^3))+(12*(A40^2)))-(20*A40))+8.5</f>
        <v>-0.25</v>
      </c>
      <c s="3" r="C41">
        <f>G40+(B41*$F$30)</f>
        <v>4.8125</v>
      </c>
      <c s="3" r="D41">
        <f>(((-2*(A41^3))+(12*(A41^2)))-(20*A41))+8.5</f>
        <v>-7.5</v>
      </c>
      <c s="3" r="E41">
        <f>(B41+D41)/2</f>
        <v>-3.875</v>
      </c>
      <c s="3" r="F41">
        <f>(((((-0.5*(A41^4))+(4*(A41^3)))-(10*(A41^2)))+(8.5*A41))+1)</f>
        <v>3</v>
      </c>
      <c s="3" r="G41">
        <f>G40+(E41*$F$30)</f>
        <v>3</v>
      </c>
      <c s="4" r="H41">
        <f>ABS(((F41-G41)/F41))</f>
        <v>0</v>
      </c>
      <c s="3" r="I41">
        <f>(((-2*(A40^3))+(12*(A40^2)))-(20*A40))+8.5</f>
        <v>-0.25</v>
      </c>
      <c s="3" r="J41">
        <f>(((-2*((A40+$I$30)^3))+(12*((A40+$I$30)^2)))-(20*(A40+$I$30)))+8.5</f>
        <v>-3.21875</v>
      </c>
      <c s="3" r="K41">
        <f>K40+(J41*$F$30)</f>
        <v>3</v>
      </c>
      <c s="4" r="L41">
        <f>ABS(((F41-K41)/F41))</f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75"/>
  <cols>
    <col min="1" customWidth="1" max="1" width="11.43"/>
  </cols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29" defaultRowHeight="12.75"/>
  <cols>
    <col min="1" customWidth="1" max="1" width="11.43"/>
  </cols>
  <sheetData/>
</worksheet>
</file>