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financial_projection_and_sensitivity/"/>
    </mc:Choice>
  </mc:AlternateContent>
  <xr:revisionPtr revIDLastSave="0" documentId="13_ncr:1_{5DFC7FE2-A49E-AD4E-8B7C-2D516AAF9F38}" xr6:coauthVersionLast="47" xr6:coauthVersionMax="47" xr10:uidLastSave="{00000000-0000-0000-0000-000000000000}"/>
  <bookViews>
    <workbookView xWindow="12920" yWindow="1260" windowWidth="15420" windowHeight="15100" activeTab="1" xr2:uid="{0A3B92FD-01E7-5F4B-8CD0-D3F9B1F9A7A2}"/>
  </bookViews>
  <sheets>
    <sheet name="Capex" sheetId="1" r:id="rId1"/>
    <sheet name="Assumptions" sheetId="2" r:id="rId2"/>
  </sheets>
  <definedNames>
    <definedName name="cost_of_debt">Assumptions!$C$9</definedName>
    <definedName name="crane_depreciation">Assumptions!$C$2</definedName>
    <definedName name="debt">Assumptions!$C$12</definedName>
    <definedName name="discount_rate">Assumptions!$C$14</definedName>
    <definedName name="fixed_opex">Capex!$H$5</definedName>
    <definedName name="improvement_adj_pp">Assumptions!$C$16</definedName>
    <definedName name="inflation">Assumptions!$C$7</definedName>
    <definedName name="loan_tenor">Assumptions!$C$10</definedName>
    <definedName name="salvage_value">Assumptions!$C$8</definedName>
    <definedName name="subtotal_capex">Capex!$D$5</definedName>
    <definedName name="yard_depreciation">Assumptions!$C$11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4" i="1"/>
  <c r="C3" i="1"/>
  <c r="C2" i="1"/>
  <c r="H5" i="1" l="1"/>
  <c r="D3" i="1"/>
  <c r="D4" i="1"/>
  <c r="D2" i="1"/>
  <c r="D5" i="1" s="1"/>
</calcChain>
</file>

<file path=xl/sharedStrings.xml><?xml version="1.0" encoding="utf-8"?>
<sst xmlns="http://schemas.openxmlformats.org/spreadsheetml/2006/main" count="67" uniqueCount="54">
  <si>
    <t>asset</t>
  </si>
  <si>
    <t>quay_crane</t>
  </si>
  <si>
    <t>quantity</t>
  </si>
  <si>
    <t>yard_crane</t>
  </si>
  <si>
    <t>yard_pavement_upgrade</t>
  </si>
  <si>
    <t>unit_cost</t>
  </si>
  <si>
    <t>total_cost</t>
  </si>
  <si>
    <t>subtotal_capex</t>
  </si>
  <si>
    <t>notes</t>
  </si>
  <si>
    <t>NUM_QUAY = 6 is constant</t>
  </si>
  <si>
    <t>NUM_YARD = 14 is constant</t>
  </si>
  <si>
    <t>in simulation, treated as one pool resource</t>
  </si>
  <si>
    <t>fixed_opex</t>
  </si>
  <si>
    <t>rate</t>
  </si>
  <si>
    <t>security</t>
  </si>
  <si>
    <t>admin</t>
  </si>
  <si>
    <t>dredging</t>
  </si>
  <si>
    <t>subtotal_fixed</t>
  </si>
  <si>
    <t>parameter</t>
  </si>
  <si>
    <t>value</t>
  </si>
  <si>
    <t>explanation</t>
  </si>
  <si>
    <t>unit</t>
  </si>
  <si>
    <t>crane_depreciation</t>
  </si>
  <si>
    <t>years</t>
  </si>
  <si>
    <t>dredger_depreciation</t>
  </si>
  <si>
    <t>effective_tax_rate</t>
  </si>
  <si>
    <t>p. 58 https://www.adaniports.com/-/media/Project/Ports/Investors/FY24-25/Adani-Hazira-Port-Ltd.pdf</t>
  </si>
  <si>
    <t>note 25 p. 60 https://www.adaniports.com/-/media/Project/Ports/Investors/FY24-25/Adani-Hazira-Port-Ltd.pdf</t>
  </si>
  <si>
    <t>p. 26 https://www.adaniports.com/-/media/Project/Ports/Investors/FY24-25/Adani-Hazira-Port-Ltd.pdf</t>
  </si>
  <si>
    <t>p. 45 https://www.adaniports.com/-/media/Project/Ports/Investors/FY24-25/Adani-Hazira-Port-Ltd.pdf</t>
  </si>
  <si>
    <t>corporate_tax</t>
  </si>
  <si>
    <t>Income Tax https://en.wikipedia.org/wiki/Income_tax_in_India?utm_source=chatgpt.com</t>
  </si>
  <si>
    <t>historic_idc_rate</t>
  </si>
  <si>
    <t>indirect cost rate note 13 p. 35 https://www.adaniports.com/-/media/Project/Ports/Investors/FY24-25/Adani-Hazira-Port-Ltd.pdf</t>
  </si>
  <si>
    <t>decimal</t>
  </si>
  <si>
    <t>inflation</t>
  </si>
  <si>
    <t>assumed CPI</t>
  </si>
  <si>
    <t>State Bank of India term-loan https://sbi.co.in/web/business/information/interest-rates</t>
  </si>
  <si>
    <t>loan_tenor</t>
  </si>
  <si>
    <t>cost_of_debt</t>
  </si>
  <si>
    <t>project standard</t>
  </si>
  <si>
    <t>yard_depreciation</t>
  </si>
  <si>
    <t>industry norm (useful life for yard upgrade)</t>
  </si>
  <si>
    <t>debt</t>
  </si>
  <si>
    <t>ratio to equity</t>
  </si>
  <si>
    <t>industry norm</t>
  </si>
  <si>
    <t>depreciation_method</t>
  </si>
  <si>
    <t>straight_line</t>
  </si>
  <si>
    <t>depreciation expense is distributed evenly over asset's life - industry norm</t>
  </si>
  <si>
    <t>salvage_value</t>
  </si>
  <si>
    <t>the precent of the original value that asset is worth at lifetime - residual value may not exceed more than 5% of original cost https://taxadda.com/depreciation-rates-as-per-companies-act-2013/t</t>
  </si>
  <si>
    <t>discount_rate</t>
  </si>
  <si>
    <t>standard</t>
  </si>
  <si>
    <t>in lakh (converted from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</si>
</sst>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EC96-FAAB-584A-B78A-CB8AB740BEA6}">
  <dimension ref="A1:I6"/>
  <sheetViews>
    <sheetView topLeftCell="C1" zoomScale="87" workbookViewId="0">
      <selection activeCell="G14" sqref="G14"/>
    </sheetView>
  </sheetViews>
  <sheetFormatPr baseColWidth="10" defaultRowHeight="16" x14ac:dyDescent="0.2"/>
  <cols>
    <col min="1" max="1" width="20.83203125" customWidth="1"/>
    <col min="2" max="2" width="16" customWidth="1"/>
    <col min="4" max="4" width="21" customWidth="1"/>
    <col min="5" max="5" width="35" customWidth="1"/>
    <col min="7" max="7" width="14.33203125" customWidth="1"/>
    <col min="8" max="8" width="22" customWidth="1"/>
    <col min="9" max="9" width="45.83203125" customWidth="1"/>
  </cols>
  <sheetData>
    <row r="1" spans="1:9" x14ac:dyDescent="0.2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  <c r="G1" s="1" t="s">
        <v>12</v>
      </c>
      <c r="H1" s="1" t="s">
        <v>13</v>
      </c>
      <c r="I1" s="1" t="s">
        <v>20</v>
      </c>
    </row>
    <row r="2" spans="1:9" x14ac:dyDescent="0.2">
      <c r="A2" t="s">
        <v>1</v>
      </c>
      <c r="B2">
        <v>6</v>
      </c>
      <c r="C2">
        <f>130*100</f>
        <v>13000</v>
      </c>
      <c r="D2">
        <f>B2*C2</f>
        <v>78000</v>
      </c>
      <c r="E2" t="s">
        <v>9</v>
      </c>
      <c r="G2" t="s">
        <v>14</v>
      </c>
      <c r="H2">
        <f>0.223*100</f>
        <v>22.3</v>
      </c>
      <c r="I2" s="2" t="s">
        <v>26</v>
      </c>
    </row>
    <row r="3" spans="1:9" x14ac:dyDescent="0.2">
      <c r="A3" t="s">
        <v>3</v>
      </c>
      <c r="B3">
        <v>14</v>
      </c>
      <c r="C3">
        <f>85*100</f>
        <v>8500</v>
      </c>
      <c r="D3">
        <f t="shared" ref="D3:D4" si="0">B3*C3</f>
        <v>119000</v>
      </c>
      <c r="E3" t="s">
        <v>10</v>
      </c>
      <c r="G3" t="s">
        <v>15</v>
      </c>
      <c r="H3">
        <v>3.42</v>
      </c>
      <c r="I3" t="s">
        <v>27</v>
      </c>
    </row>
    <row r="4" spans="1:9" x14ac:dyDescent="0.2">
      <c r="A4" t="s">
        <v>4</v>
      </c>
      <c r="B4">
        <v>1</v>
      </c>
      <c r="C4">
        <f>60*100</f>
        <v>6000</v>
      </c>
      <c r="D4">
        <f t="shared" si="0"/>
        <v>6000</v>
      </c>
      <c r="E4" t="s">
        <v>11</v>
      </c>
      <c r="G4" t="s">
        <v>16</v>
      </c>
      <c r="H4">
        <v>13.99</v>
      </c>
      <c r="I4" t="s">
        <v>27</v>
      </c>
    </row>
    <row r="5" spans="1:9" x14ac:dyDescent="0.2">
      <c r="A5" s="1" t="s">
        <v>7</v>
      </c>
      <c r="D5">
        <f>SUM(D2:D4)</f>
        <v>203000</v>
      </c>
      <c r="G5" t="s">
        <v>17</v>
      </c>
      <c r="H5">
        <f>SUM(H2:H4)</f>
        <v>39.71</v>
      </c>
    </row>
    <row r="6" spans="1:9" x14ac:dyDescent="0.2">
      <c r="D6" t="s">
        <v>53</v>
      </c>
      <c r="H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D54-E969-C748-B909-77AB456D4D8B}">
  <dimension ref="B1:E16"/>
  <sheetViews>
    <sheetView tabSelected="1" workbookViewId="0">
      <selection activeCell="E16" sqref="E16"/>
    </sheetView>
  </sheetViews>
  <sheetFormatPr baseColWidth="10" defaultRowHeight="16" x14ac:dyDescent="0.2"/>
  <cols>
    <col min="2" max="2" width="23.83203125" customWidth="1"/>
    <col min="3" max="3" width="12.33203125" customWidth="1"/>
    <col min="4" max="4" width="13.6640625" customWidth="1"/>
    <col min="5" max="5" width="47.1640625" customWidth="1"/>
  </cols>
  <sheetData>
    <row r="1" spans="2:5" x14ac:dyDescent="0.2">
      <c r="B1" s="1" t="s">
        <v>18</v>
      </c>
      <c r="C1" s="1" t="s">
        <v>19</v>
      </c>
      <c r="D1" s="1" t="s">
        <v>21</v>
      </c>
      <c r="E1" s="1" t="s">
        <v>20</v>
      </c>
    </row>
    <row r="2" spans="2:5" x14ac:dyDescent="0.2">
      <c r="B2" t="s">
        <v>22</v>
      </c>
      <c r="C2">
        <v>20</v>
      </c>
      <c r="D2" t="s">
        <v>23</v>
      </c>
      <c r="E2" s="2" t="s">
        <v>28</v>
      </c>
    </row>
    <row r="3" spans="2:5" x14ac:dyDescent="0.2">
      <c r="B3" t="s">
        <v>24</v>
      </c>
      <c r="C3">
        <v>10</v>
      </c>
      <c r="D3" t="s">
        <v>23</v>
      </c>
      <c r="E3" s="2" t="s">
        <v>28</v>
      </c>
    </row>
    <row r="4" spans="2:5" x14ac:dyDescent="0.2">
      <c r="B4" t="s">
        <v>25</v>
      </c>
      <c r="C4">
        <v>4.2000000000000003E-2</v>
      </c>
      <c r="D4" t="s">
        <v>34</v>
      </c>
      <c r="E4" s="2" t="s">
        <v>29</v>
      </c>
    </row>
    <row r="5" spans="2:5" x14ac:dyDescent="0.2">
      <c r="B5" t="s">
        <v>30</v>
      </c>
      <c r="C5">
        <v>0.25</v>
      </c>
      <c r="D5" t="s">
        <v>34</v>
      </c>
      <c r="E5" s="2" t="s">
        <v>31</v>
      </c>
    </row>
    <row r="6" spans="2:5" x14ac:dyDescent="0.2">
      <c r="B6" t="s">
        <v>32</v>
      </c>
      <c r="C6">
        <v>7.4999999999999997E-2</v>
      </c>
      <c r="D6" t="s">
        <v>34</v>
      </c>
      <c r="E6" s="2" t="s">
        <v>33</v>
      </c>
    </row>
    <row r="7" spans="2:5" x14ac:dyDescent="0.2">
      <c r="B7" t="s">
        <v>35</v>
      </c>
      <c r="C7">
        <v>0.04</v>
      </c>
      <c r="D7" t="s">
        <v>34</v>
      </c>
      <c r="E7" s="2" t="s">
        <v>36</v>
      </c>
    </row>
    <row r="8" spans="2:5" x14ac:dyDescent="0.2">
      <c r="B8" t="s">
        <v>49</v>
      </c>
      <c r="C8">
        <v>0.05</v>
      </c>
      <c r="D8" t="s">
        <v>34</v>
      </c>
      <c r="E8" s="2" t="s">
        <v>50</v>
      </c>
    </row>
    <row r="9" spans="2:5" x14ac:dyDescent="0.2">
      <c r="B9" t="s">
        <v>39</v>
      </c>
      <c r="C9">
        <v>9.5000000000000001E-2</v>
      </c>
      <c r="D9" t="s">
        <v>34</v>
      </c>
      <c r="E9" s="2" t="s">
        <v>37</v>
      </c>
    </row>
    <row r="10" spans="2:5" x14ac:dyDescent="0.2">
      <c r="B10" t="s">
        <v>38</v>
      </c>
      <c r="C10">
        <v>10</v>
      </c>
      <c r="D10" t="s">
        <v>23</v>
      </c>
      <c r="E10" s="2" t="s">
        <v>40</v>
      </c>
    </row>
    <row r="11" spans="2:5" x14ac:dyDescent="0.2">
      <c r="B11" t="s">
        <v>41</v>
      </c>
      <c r="C11">
        <v>10</v>
      </c>
      <c r="D11" t="s">
        <v>23</v>
      </c>
      <c r="E11" s="2" t="s">
        <v>42</v>
      </c>
    </row>
    <row r="12" spans="2:5" x14ac:dyDescent="0.2">
      <c r="B12" t="s">
        <v>43</v>
      </c>
      <c r="C12">
        <v>0.7</v>
      </c>
      <c r="D12" t="s">
        <v>44</v>
      </c>
      <c r="E12" s="2" t="s">
        <v>45</v>
      </c>
    </row>
    <row r="13" spans="2:5" x14ac:dyDescent="0.2">
      <c r="B13" t="s">
        <v>46</v>
      </c>
      <c r="C13" t="s">
        <v>47</v>
      </c>
      <c r="E13" s="2" t="s">
        <v>48</v>
      </c>
    </row>
    <row r="14" spans="2:5" x14ac:dyDescent="0.2">
      <c r="B14" t="s">
        <v>51</v>
      </c>
      <c r="C14">
        <v>0.1</v>
      </c>
      <c r="D14" t="s">
        <v>34</v>
      </c>
      <c r="E14" s="2" t="s">
        <v>52</v>
      </c>
    </row>
    <row r="15" spans="2:5" x14ac:dyDescent="0.2">
      <c r="E15" s="2"/>
    </row>
    <row r="16" spans="2:5" x14ac:dyDescent="0.2"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Capex</vt:lpstr>
      <vt:lpstr>Assumptions</vt:lpstr>
      <vt:lpstr>cost_of_debt</vt:lpstr>
      <vt:lpstr>crane_depreciation</vt:lpstr>
      <vt:lpstr>debt</vt:lpstr>
      <vt:lpstr>discount_rate</vt:lpstr>
      <vt:lpstr>fixed_opex</vt:lpstr>
      <vt:lpstr>improvement_adj_pp</vt:lpstr>
      <vt:lpstr>inflation</vt:lpstr>
      <vt:lpstr>loan_tenor</vt:lpstr>
      <vt:lpstr>salvage_value</vt:lpstr>
      <vt:lpstr>subtotal_capex</vt:lpstr>
      <vt:lpstr>yard_depreciation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2025-05-28T20:42:20Z</dcterms:created>
  <dcterms:modified xsi:type="dcterms:W3CDTF">2025-05-29T19:36:34Z</dcterms:modified>
</cp:coreProperties>
</file>