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2.xml" ContentType="application/vnd.openxmlformats-officedocument.spreadsheetml.table+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C4204A1B-00CB-4A9C-BA21-93D8056BCE11}" xr6:coauthVersionLast="47" xr6:coauthVersionMax="47" xr10:uidLastSave="{00000000-0000-0000-0000-000000000000}"/>
  <bookViews>
    <workbookView xWindow="-110" yWindow="-110" windowWidth="19420" windowHeight="11020" firstSheet="5" activeTab="10" xr2:uid="{1D06EFCF-ADB5-4AEE-B903-28937267B7C4}"/>
  </bookViews>
  <sheets>
    <sheet name="Sheet3" sheetId="4" r:id="rId1"/>
    <sheet name="Excel_jumia (2)" sheetId="1" r:id="rId2"/>
    <sheet name="Sheet9" sheetId="10" r:id="rId3"/>
    <sheet name="Sheet10" sheetId="11" r:id="rId4"/>
    <sheet name="Sheet4" sheetId="5" r:id="rId5"/>
    <sheet name="Sheet11" sheetId="12" r:id="rId6"/>
    <sheet name="Sheet12" sheetId="13" r:id="rId7"/>
    <sheet name="Sheet13" sheetId="14" r:id="rId8"/>
    <sheet name="Sheet14" sheetId="15" r:id="rId9"/>
    <sheet name="Excel_jumia(questions)" sheetId="2" r:id="rId10"/>
    <sheet name="Dashboard" sheetId="6" r:id="rId11"/>
  </sheets>
  <definedNames>
    <definedName name="Slicer_Discount">#N/A</definedName>
    <definedName name="Slicer_Discount_Percentage">#N/A</definedName>
    <definedName name="Slicer_Ratings">#N/A</definedName>
    <definedName name="Slicer_Review">#N/A</definedName>
    <definedName name="Slicer_Review1">#N/A</definedName>
    <definedName name="Slicer_Review2">#N/A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7" i="2" l="1"/>
  <c r="K25" i="2"/>
  <c r="K20" i="2"/>
  <c r="K22" i="2"/>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2"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2" i="1"/>
</calcChain>
</file>

<file path=xl/sharedStrings.xml><?xml version="1.0" encoding="utf-8"?>
<sst xmlns="http://schemas.openxmlformats.org/spreadsheetml/2006/main" count="551" uniqueCount="147">
  <si>
    <t>Product</t>
  </si>
  <si>
    <t>Current price</t>
  </si>
  <si>
    <t>Discount</t>
  </si>
  <si>
    <t>Review</t>
  </si>
  <si>
    <t>115  Piece Set Of Multifunctional Precision Screwdrivers</t>
  </si>
  <si>
    <t>Metal Decorative Hooks Key Hangers Entryway Wall Hooks Towel Hooks - Home</t>
  </si>
  <si>
    <t>Portable Mini Cordless Car Vacuum Cleaner - Blue</t>
  </si>
  <si>
    <t>Weighing Scale Digital Bathroom Body Fat Scale USB-Black</t>
  </si>
  <si>
    <t>Portable Home Small Air Humidifier 3-Speed Fan - Green</t>
  </si>
  <si>
    <t>220V 60W Electric Soldering Iron Kits With Tools, Tips, And Multimeter</t>
  </si>
  <si>
    <t>137 Pieces Cake Decorating Tool Set Baking Supplies</t>
  </si>
  <si>
    <t>Desk Foldable Fan Adjustable Fan Strong Wind 3 Gear Usb</t>
  </si>
  <si>
    <t>LASA FOLDING TABLE SERVING STAND</t>
  </si>
  <si>
    <t>13 In 1 Home Repair Tools Box Kit Set</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</si>
  <si>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</si>
  <si>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</si>
  <si>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</si>
  <si>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</si>
  <si>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</si>
  <si>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Anti-Skid Absorbent Insulation Coaster  For Home Office</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</si>
  <si>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</si>
  <si>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</si>
  <si>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</si>
  <si>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</si>
  <si>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</si>
  <si>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4pcs Bathroom/Kitchen Towel Rack,Roll Paper Holder,Towel Bars,Hook</t>
  </si>
  <si>
    <t>LED Romantic Spaceship Starry Sky Projector,Children's Bedroom Night Light-Blue</t>
  </si>
  <si>
    <t>Foldable Overbed Table/Desk</t>
  </si>
  <si>
    <t>LASA 3 Tier Bamboo Shoe Bench Storage Shelf</t>
  </si>
  <si>
    <t>Electronic Digital Display Vernier Caliper</t>
  </si>
  <si>
    <t>Portable Wardrobe Nonwoven With 3 Hanging Rods And 6 Storage Shelves</t>
  </si>
  <si>
    <t>12 Litre Black Insulated Lunch Box</t>
  </si>
  <si>
    <t>52 Pieces Cake Decorating Tool Set Gift Kit Baking Supplies</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</si>
  <si>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</si>
  <si>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</si>
  <si>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</si>
  <si>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</si>
  <si>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</si>
  <si>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</si>
  <si>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</si>
  <si>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</si>
  <si>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</si>
  <si>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</si>
  <si>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</si>
  <si>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</si>
  <si>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</si>
  <si>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</si>
  <si>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</si>
  <si>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</si>
  <si>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</si>
  <si>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</si>
  <si>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</si>
  <si>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</si>
  <si>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</si>
  <si>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</si>
  <si>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</si>
  <si>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</si>
  <si>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</si>
  <si>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</si>
  <si>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</si>
  <si>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</si>
  <si>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</si>
  <si>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Mythco 120COB Solar Wall Ligt With Motion Sensor And Remote Control 3 Modes</t>
  </si>
  <si>
    <t>5-PCS Stainless Steel Cooking Pot Set With Steamed Slices</t>
  </si>
  <si>
    <t>120W Cordless Vacuum Cleaners Handheld Electric Vacuum Cleaner</t>
  </si>
  <si>
    <t>Intelligent  LED Body Sensor Wireless Lighting Night Light USB</t>
  </si>
  <si>
    <t>VIC Wireless Vacuum Cleaner Dual Use For Home And Car 120W High Power Powerful</t>
  </si>
  <si>
    <t>Artificial Potted Flowers Room Decorative Flowers (2 Pieces)</t>
  </si>
  <si>
    <t>380ML USB Rechargeable Portable Small Blenders And Juicers</t>
  </si>
  <si>
    <t>32PCS Portable Cordless Drill Set With Cyclic Battery Drive -26 Variable Speed</t>
  </si>
  <si>
    <t>Agapeon Toothbrush Holder And Toothpaste Dispenser</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</si>
  <si>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</si>
  <si>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</si>
  <si>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</si>
  <si>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</si>
  <si>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</si>
  <si>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</si>
  <si>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</si>
  <si>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</si>
  <si>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</si>
  <si>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</si>
  <si>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</si>
  <si>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</si>
  <si>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</si>
  <si>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</si>
  <si>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</si>
  <si>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</si>
  <si>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</si>
  <si>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</si>
  <si>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</si>
  <si>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</si>
  <si>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</si>
  <si>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</si>
  <si>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</si>
  <si>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</si>
  <si>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</si>
  <si>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</si>
  <si>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</si>
  <si>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</si>
  <si>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</si>
  <si>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</si>
  <si>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</si>
  <si>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</si>
  <si>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</si>
  <si>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</si>
  <si>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</si>
  <si>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</si>
  <si>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</si>
  <si>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</si>
  <si>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</si>
  <si>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</si>
  <si>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Black Simple Water Cup Wine Coaster Anti Slip Absorbent</t>
  </si>
  <si>
    <t>MultiFunctional Storage Rack Multi-layer Boo elf</t>
  </si>
  <si>
    <t>Ratings</t>
  </si>
  <si>
    <t>Absolute Discount</t>
  </si>
  <si>
    <t>Old Price</t>
  </si>
  <si>
    <t>Discount Percentage</t>
  </si>
  <si>
    <t>Average Current Price</t>
  </si>
  <si>
    <t>Average Old Price</t>
  </si>
  <si>
    <t>Average Discount %</t>
  </si>
  <si>
    <t>Average Rating</t>
  </si>
  <si>
    <t>Highest product price</t>
  </si>
  <si>
    <t>Least Product Price</t>
  </si>
  <si>
    <t>Name_Highest_Product</t>
  </si>
  <si>
    <t>Name_Least_Product</t>
  </si>
  <si>
    <t>Excellent</t>
  </si>
  <si>
    <t>Medium Discount</t>
  </si>
  <si>
    <t>High Discount</t>
  </si>
  <si>
    <t>Average</t>
  </si>
  <si>
    <t>Low Discount</t>
  </si>
  <si>
    <t>Poor</t>
  </si>
  <si>
    <t>Row Labels</t>
  </si>
  <si>
    <t>Grand Total</t>
  </si>
  <si>
    <t>Average of Discount</t>
  </si>
  <si>
    <t>Qualitative Rating</t>
  </si>
  <si>
    <t>Average of Ratings</t>
  </si>
  <si>
    <t xml:space="preserve">No strong corelation. </t>
  </si>
  <si>
    <t>Weak positive corelation.</t>
  </si>
  <si>
    <t>Sum of Review</t>
  </si>
  <si>
    <t>Count of Review</t>
  </si>
  <si>
    <t>JUMIA DASHBOARD</t>
  </si>
  <si>
    <t>Total Number of Products</t>
  </si>
  <si>
    <t>Sum_Reviews</t>
  </si>
  <si>
    <t>Column Labels</t>
  </si>
  <si>
    <t>(blank)</t>
  </si>
  <si>
    <t>Discount %</t>
  </si>
  <si>
    <t>Count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</si>
</sst>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24"/>
      <color theme="5"/>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tint="-4.9989318521683403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9" fontId="0" fillId="0" borderId="0" xfId="0" applyNumberFormat="1"/>
    <xf numFmtId="2" fontId="0" fillId="0" borderId="0" xfId="0" applyNumberFormat="1"/>
    <xf numFmtId="1" fontId="0" fillId="0" borderId="0" xfId="0" applyNumberFormat="1"/>
    <xf numFmtId="0" fontId="16" fillId="0" borderId="0" xfId="0" applyFont="1"/>
    <xf numFmtId="0" fontId="18" fillId="0" borderId="0" xfId="0" applyFont="1"/>
    <xf numFmtId="164" fontId="0" fillId="0" borderId="0" xfId="0" applyNumberFormat="1"/>
    <xf numFmtId="0" fontId="18" fillId="33" borderId="0" xfId="0" applyFont="1" applyFill="1"/>
    <xf numFmtId="0" fontId="18" fillId="33" borderId="10" xfId="0" applyFont="1" applyFill="1" applyBorder="1"/>
    <xf numFmtId="2" fontId="18" fillId="33" borderId="10" xfId="0" applyNumberFormat="1" applyFont="1" applyFill="1" applyBorder="1"/>
    <xf numFmtId="164" fontId="18" fillId="33" borderId="10" xfId="0" applyNumberFormat="1" applyFont="1" applyFill="1" applyBorder="1"/>
    <xf numFmtId="0" fontId="0" fillId="0" borderId="10" xfId="0" applyBorder="1"/>
    <xf numFmtId="2" fontId="0" fillId="0" borderId="10" xfId="0" applyNumberFormat="1" applyBorder="1"/>
    <xf numFmtId="9" fontId="0" fillId="0" borderId="10" xfId="0" applyNumberFormat="1" applyBorder="1"/>
    <xf numFmtId="164" fontId="0" fillId="0" borderId="10" xfId="0" applyNumberFormat="1" applyBorder="1"/>
    <xf numFmtId="164" fontId="18" fillId="33" borderId="11" xfId="0" applyNumberFormat="1" applyFont="1" applyFill="1" applyBorder="1"/>
    <xf numFmtId="164" fontId="0" fillId="0" borderId="11" xfId="0" applyNumberFormat="1" applyBorder="1"/>
    <xf numFmtId="0" fontId="16" fillId="0" borderId="10" xfId="0" applyFont="1" applyBorder="1"/>
    <xf numFmtId="0" fontId="0" fillId="0" borderId="0" xfId="0" pivotButton="1"/>
    <xf numFmtId="0" fontId="0" fillId="0" borderId="0" xfId="0" applyAlignment="1">
      <alignment horizontal="left"/>
    </xf>
    <xf numFmtId="0" fontId="18" fillId="0" borderId="10" xfId="0" applyFont="1" applyBorder="1"/>
    <xf numFmtId="2" fontId="18" fillId="0" borderId="10" xfId="0" applyNumberFormat="1" applyFont="1" applyBorder="1"/>
    <xf numFmtId="10" fontId="0" fillId="0" borderId="10" xfId="1" applyNumberFormat="1" applyFont="1" applyBorder="1"/>
    <xf numFmtId="1" fontId="0" fillId="0" borderId="10" xfId="0" applyNumberFormat="1" applyBorder="1"/>
    <xf numFmtId="9" fontId="18" fillId="0" borderId="10" xfId="0" applyNumberFormat="1" applyFont="1" applyBorder="1"/>
    <xf numFmtId="0" fontId="0" fillId="34" borderId="0" xfId="0" applyFill="1"/>
    <xf numFmtId="0" fontId="19" fillId="34" borderId="0" xfId="0" applyFont="1" applyFill="1" applyAlignment="1">
      <alignment horizontal="center"/>
    </xf>
    <xf numFmtId="165" fontId="0" fillId="0" borderId="10" xfId="0" applyNumberFormat="1" applyBorder="1"/>
    <xf numFmtId="0" fontId="0" fillId="0" borderId="12" xfId="0" applyBorder="1"/>
    <xf numFmtId="0" fontId="0" fillId="0" borderId="11" xfId="0" applyBorder="1"/>
    <xf numFmtId="0" fontId="18" fillId="0" borderId="13" xfId="0" applyFont="1" applyBorder="1"/>
    <xf numFmtId="9" fontId="18" fillId="0" borderId="14" xfId="0" applyNumberFormat="1" applyFont="1" applyBorder="1"/>
    <xf numFmtId="0" fontId="18" fillId="0" borderId="14" xfId="0" applyFont="1" applyBorder="1"/>
    <xf numFmtId="0" fontId="18" fillId="0" borderId="15" xfId="0" applyFont="1" applyBorder="1"/>
    <xf numFmtId="0" fontId="0" fillId="0" borderId="16" xfId="0" applyBorder="1"/>
    <xf numFmtId="9" fontId="0" fillId="0" borderId="17" xfId="0" applyNumberFormat="1" applyBorder="1"/>
    <xf numFmtId="1" fontId="0" fillId="0" borderId="17" xfId="0" applyNumberFormat="1" applyBorder="1"/>
    <xf numFmtId="0" fontId="0" fillId="0" borderId="18" xfId="0" applyBorder="1"/>
    <xf numFmtId="0" fontId="18" fillId="34" borderId="14" xfId="0" applyFont="1" applyFill="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21">
    <dxf>
      <fill>
        <patternFill>
          <bgColor theme="7" tint="0.39994506668294322"/>
        </patternFill>
      </fill>
    </dxf>
    <dxf>
      <fill>
        <patternFill>
          <bgColor theme="4" tint="0.79998168889431442"/>
        </patternFill>
      </fill>
    </dxf>
    <dxf>
      <fill>
        <patternFill>
          <bgColor theme="4" tint="0.59996337778862885"/>
        </patternFill>
      </fill>
    </dxf>
    <dxf>
      <fill>
        <patternFill>
          <bgColor theme="8" tint="0.39994506668294322"/>
        </patternFill>
      </fill>
    </dxf>
    <dxf>
      <fill>
        <patternFill>
          <bgColor theme="4" tint="0.39994506668294322"/>
        </patternFill>
      </fill>
    </dxf>
    <dxf>
      <border diagonalUp="0" diagonalDown="0">
        <left style="thin">
          <color indexed="64"/>
        </left>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(2).xlsx]Sheet11!PivotTable7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 Percentage by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Sheet11!$B$3</c:f>
              <c:strCache>
                <c:ptCount val="1"/>
                <c:pt idx="0">
                  <c:v>Total</c:v>
                </c:pt>
              </c:strCache>
            </c:strRef>
          </c:tx>
          <c:spPr>
            <a:solidFill>
              <a:schemeClr val="accent1"/>
            </a:solidFill>
            <a:ln>
              <a:noFill/>
            </a:ln>
            <a:effectLst/>
          </c:spPr>
          <c:invertIfNegative val="0"/>
          <c:cat>
            <c:strRef>
              <c:f>Sheet11!$A$4:$A$7</c:f>
              <c:strCache>
                <c:ptCount val="3"/>
                <c:pt idx="0">
                  <c:v>High Discount</c:v>
                </c:pt>
                <c:pt idx="1">
                  <c:v>Low Discount</c:v>
                </c:pt>
                <c:pt idx="2">
                  <c:v>Medium Discount</c:v>
                </c:pt>
              </c:strCache>
            </c:strRef>
          </c:cat>
          <c:val>
            <c:numRef>
              <c:f>Sheet11!$B$4:$B$7</c:f>
              <c:numCache>
                <c:formatCode>General</c:formatCode>
                <c:ptCount val="3"/>
                <c:pt idx="0">
                  <c:v>334</c:v>
                </c:pt>
                <c:pt idx="1">
                  <c:v>38</c:v>
                </c:pt>
                <c:pt idx="2">
                  <c:v>351</c:v>
                </c:pt>
              </c:numCache>
            </c:numRef>
          </c:val>
          <c:extLst>
            <c:ext xmlns:c16="http://schemas.microsoft.com/office/drawing/2014/chart" uri="{C3380CC4-5D6E-409C-BE32-E72D297353CC}">
              <c16:uniqueId val="{00000000-9E16-452F-88A9-D38900C34A4D}"/>
            </c:ext>
          </c:extLst>
        </c:ser>
        <c:dLbls>
          <c:showLegendKey val="0"/>
          <c:showVal val="0"/>
          <c:showCatName val="0"/>
          <c:showSerName val="0"/>
          <c:showPercent val="0"/>
          <c:showBubbleSize val="0"/>
        </c:dLbls>
        <c:gapWidth val="182"/>
        <c:axId val="1459512432"/>
        <c:axId val="1459522032"/>
      </c:barChart>
      <c:catAx>
        <c:axId val="145951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22032"/>
        <c:crosses val="autoZero"/>
        <c:auto val="1"/>
        <c:lblAlgn val="ctr"/>
        <c:lblOffset val="100"/>
        <c:noMultiLvlLbl val="0"/>
      </c:catAx>
      <c:valAx>
        <c:axId val="1459522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1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(2).xlsx]Sheet12!PivotTable8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a:t>
            </a:r>
            <a:r>
              <a:rPr lang="en-US" baseline="0"/>
              <a:t> by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Sheet12!$B$3</c:f>
              <c:strCache>
                <c:ptCount val="1"/>
                <c:pt idx="0">
                  <c:v>Total</c:v>
                </c:pt>
              </c:strCache>
            </c:strRef>
          </c:tx>
          <c:spPr>
            <a:solidFill>
              <a:schemeClr val="accent1"/>
            </a:solidFill>
            <a:ln>
              <a:noFill/>
            </a:ln>
            <a:effectLst/>
          </c:spPr>
          <c:invertIfNegative val="0"/>
          <c:cat>
            <c:strRef>
              <c:f>Sheet12!$A$4:$A$27</c:f>
              <c:strCache>
                <c:ptCount val="23"/>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pt idx="22">
                  <c:v>(blank)</c:v>
                </c:pt>
              </c:strCache>
            </c:strRef>
          </c:cat>
          <c:val>
            <c:numRef>
              <c:f>Sheet12!$B$4:$B$27</c:f>
              <c:numCache>
                <c:formatCode>General</c:formatCode>
                <c:ptCount val="23"/>
                <c:pt idx="0">
                  <c:v>1</c:v>
                </c:pt>
                <c:pt idx="1">
                  <c:v>20</c:v>
                </c:pt>
                <c:pt idx="2">
                  <c:v>12</c:v>
                </c:pt>
                <c:pt idx="3">
                  <c:v>13</c:v>
                </c:pt>
                <c:pt idx="4">
                  <c:v>6</c:v>
                </c:pt>
                <c:pt idx="5">
                  <c:v>17</c:v>
                </c:pt>
                <c:pt idx="6">
                  <c:v>15</c:v>
                </c:pt>
                <c:pt idx="7">
                  <c:v>69</c:v>
                </c:pt>
                <c:pt idx="8">
                  <c:v>16</c:v>
                </c:pt>
                <c:pt idx="9">
                  <c:v>26</c:v>
                </c:pt>
                <c:pt idx="10">
                  <c:v>13</c:v>
                </c:pt>
                <c:pt idx="11">
                  <c:v>30</c:v>
                </c:pt>
                <c:pt idx="12">
                  <c:v>24</c:v>
                </c:pt>
                <c:pt idx="13">
                  <c:v>46</c:v>
                </c:pt>
                <c:pt idx="14">
                  <c:v>9</c:v>
                </c:pt>
                <c:pt idx="15">
                  <c:v>61</c:v>
                </c:pt>
                <c:pt idx="16">
                  <c:v>14</c:v>
                </c:pt>
                <c:pt idx="17">
                  <c:v>42</c:v>
                </c:pt>
                <c:pt idx="18">
                  <c:v>177</c:v>
                </c:pt>
                <c:pt idx="19">
                  <c:v>78</c:v>
                </c:pt>
                <c:pt idx="20">
                  <c:v>22</c:v>
                </c:pt>
                <c:pt idx="21">
                  <c:v>12</c:v>
                </c:pt>
              </c:numCache>
            </c:numRef>
          </c:val>
          <c:extLst>
            <c:ext xmlns:c16="http://schemas.microsoft.com/office/drawing/2014/chart" uri="{C3380CC4-5D6E-409C-BE32-E72D297353CC}">
              <c16:uniqueId val="{00000000-A96B-4FF1-B517-0589E7CF2DC5}"/>
            </c:ext>
          </c:extLst>
        </c:ser>
        <c:dLbls>
          <c:showLegendKey val="0"/>
          <c:showVal val="0"/>
          <c:showCatName val="0"/>
          <c:showSerName val="0"/>
          <c:showPercent val="0"/>
          <c:showBubbleSize val="0"/>
        </c:dLbls>
        <c:gapWidth val="219"/>
        <c:overlap val="-27"/>
        <c:axId val="1459527792"/>
        <c:axId val="1459530192"/>
      </c:barChart>
      <c:catAx>
        <c:axId val="145952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30192"/>
        <c:crosses val="autoZero"/>
        <c:auto val="1"/>
        <c:lblAlgn val="ctr"/>
        <c:lblOffset val="100"/>
        <c:noMultiLvlLbl val="0"/>
      </c:catAx>
      <c:valAx>
        <c:axId val="145953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2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(2).xlsx]Sheet13!PivotTable9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Sheet13!$B$3:$B$4</c:f>
              <c:strCache>
                <c:ptCount val="1"/>
                <c:pt idx="0">
                  <c:v>High Discount</c:v>
                </c:pt>
              </c:strCache>
            </c:strRef>
          </c:tx>
          <c:spPr>
            <a:solidFill>
              <a:schemeClr val="accent1"/>
            </a:solidFill>
            <a:ln>
              <a:noFill/>
            </a:ln>
            <a:effectLst/>
          </c:spPr>
          <c:invertIfNegative val="0"/>
          <c:cat>
            <c:strRef>
              <c:f>Sheet13!$A$5:$A$8</c:f>
              <c:strCache>
                <c:ptCount val="3"/>
                <c:pt idx="0">
                  <c:v>Average</c:v>
                </c:pt>
                <c:pt idx="1">
                  <c:v>Excellent</c:v>
                </c:pt>
                <c:pt idx="2">
                  <c:v>Poor</c:v>
                </c:pt>
              </c:strCache>
            </c:strRef>
          </c:cat>
          <c:val>
            <c:numRef>
              <c:f>Sheet13!$B$5:$B$8</c:f>
              <c:numCache>
                <c:formatCode>General</c:formatCode>
                <c:ptCount val="3"/>
                <c:pt idx="0">
                  <c:v>6</c:v>
                </c:pt>
                <c:pt idx="1">
                  <c:v>14</c:v>
                </c:pt>
                <c:pt idx="2">
                  <c:v>42</c:v>
                </c:pt>
              </c:numCache>
            </c:numRef>
          </c:val>
          <c:extLst>
            <c:ext xmlns:c16="http://schemas.microsoft.com/office/drawing/2014/chart" uri="{C3380CC4-5D6E-409C-BE32-E72D297353CC}">
              <c16:uniqueId val="{00000000-1A93-4CFF-9AC9-DD21041B80C2}"/>
            </c:ext>
          </c:extLst>
        </c:ser>
        <c:ser>
          <c:idx val="1"/>
          <c:order val="1"/>
          <c:tx>
            <c:strRef>
              <c:f>Sheet13!$C$3:$C$4</c:f>
              <c:strCache>
                <c:ptCount val="1"/>
                <c:pt idx="0">
                  <c:v>Low Discount</c:v>
                </c:pt>
              </c:strCache>
            </c:strRef>
          </c:tx>
          <c:spPr>
            <a:solidFill>
              <a:schemeClr val="accent2"/>
            </a:solidFill>
            <a:ln>
              <a:noFill/>
            </a:ln>
            <a:effectLst/>
          </c:spPr>
          <c:invertIfNegative val="0"/>
          <c:cat>
            <c:strRef>
              <c:f>Sheet13!$A$5:$A$8</c:f>
              <c:strCache>
                <c:ptCount val="3"/>
                <c:pt idx="0">
                  <c:v>Average</c:v>
                </c:pt>
                <c:pt idx="1">
                  <c:v>Excellent</c:v>
                </c:pt>
                <c:pt idx="2">
                  <c:v>Poor</c:v>
                </c:pt>
              </c:strCache>
            </c:strRef>
          </c:cat>
          <c:val>
            <c:numRef>
              <c:f>Sheet13!$C$5:$C$8</c:f>
              <c:numCache>
                <c:formatCode>General</c:formatCode>
                <c:ptCount val="3"/>
                <c:pt idx="0">
                  <c:v>2</c:v>
                </c:pt>
                <c:pt idx="1">
                  <c:v>1</c:v>
                </c:pt>
                <c:pt idx="2">
                  <c:v>15</c:v>
                </c:pt>
              </c:numCache>
            </c:numRef>
          </c:val>
          <c:extLst>
            <c:ext xmlns:c16="http://schemas.microsoft.com/office/drawing/2014/chart" uri="{C3380CC4-5D6E-409C-BE32-E72D297353CC}">
              <c16:uniqueId val="{00000001-1A93-4CFF-9AC9-DD21041B80C2}"/>
            </c:ext>
          </c:extLst>
        </c:ser>
        <c:ser>
          <c:idx val="2"/>
          <c:order val="2"/>
          <c:tx>
            <c:strRef>
              <c:f>Sheet13!$D$3:$D$4</c:f>
              <c:strCache>
                <c:ptCount val="1"/>
                <c:pt idx="0">
                  <c:v>Medium Discount</c:v>
                </c:pt>
              </c:strCache>
            </c:strRef>
          </c:tx>
          <c:spPr>
            <a:solidFill>
              <a:schemeClr val="accent3"/>
            </a:solidFill>
            <a:ln>
              <a:noFill/>
            </a:ln>
            <a:effectLst/>
          </c:spPr>
          <c:invertIfNegative val="0"/>
          <c:cat>
            <c:strRef>
              <c:f>Sheet13!$A$5:$A$8</c:f>
              <c:strCache>
                <c:ptCount val="3"/>
                <c:pt idx="0">
                  <c:v>Average</c:v>
                </c:pt>
                <c:pt idx="1">
                  <c:v>Excellent</c:v>
                </c:pt>
                <c:pt idx="2">
                  <c:v>Poor</c:v>
                </c:pt>
              </c:strCache>
            </c:strRef>
          </c:cat>
          <c:val>
            <c:numRef>
              <c:f>Sheet13!$D$5:$D$8</c:f>
              <c:numCache>
                <c:formatCode>General</c:formatCode>
                <c:ptCount val="3"/>
                <c:pt idx="0">
                  <c:v>5</c:v>
                </c:pt>
                <c:pt idx="1">
                  <c:v>17</c:v>
                </c:pt>
                <c:pt idx="2">
                  <c:v>10</c:v>
                </c:pt>
              </c:numCache>
            </c:numRef>
          </c:val>
          <c:extLst>
            <c:ext xmlns:c16="http://schemas.microsoft.com/office/drawing/2014/chart" uri="{C3380CC4-5D6E-409C-BE32-E72D297353CC}">
              <c16:uniqueId val="{00000002-1A93-4CFF-9AC9-DD21041B80C2}"/>
            </c:ext>
          </c:extLst>
        </c:ser>
        <c:dLbls>
          <c:showLegendKey val="0"/>
          <c:showVal val="0"/>
          <c:showCatName val="0"/>
          <c:showSerName val="0"/>
          <c:showPercent val="0"/>
          <c:showBubbleSize val="0"/>
        </c:dLbls>
        <c:gapWidth val="219"/>
        <c:overlap val="-27"/>
        <c:axId val="1459526352"/>
        <c:axId val="1459533552"/>
      </c:barChart>
      <c:catAx>
        <c:axId val="145952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33552"/>
        <c:crosses val="autoZero"/>
        <c:auto val="1"/>
        <c:lblAlgn val="ctr"/>
        <c:lblOffset val="100"/>
        <c:noMultiLvlLbl val="0"/>
      </c:catAx>
      <c:valAx>
        <c:axId val="145953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2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(2).xlsx]Sheet14!PivotTable10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 by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7F-41CC-B96C-B3362B45A7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7F-41CC-B96C-B3362B45A7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7F-41CC-B96C-B3362B45A7DB}"/>
              </c:ext>
            </c:extLst>
          </c:dPt>
          <c:cat>
            <c:strRef>
              <c:f>Sheet14!$A$4:$A$7</c:f>
              <c:strCache>
                <c:ptCount val="3"/>
                <c:pt idx="0">
                  <c:v>Average</c:v>
                </c:pt>
                <c:pt idx="1">
                  <c:v>Excellent</c:v>
                </c:pt>
                <c:pt idx="2">
                  <c:v>Poor</c:v>
                </c:pt>
              </c:strCache>
            </c:strRef>
          </c:cat>
          <c:val>
            <c:numRef>
              <c:f>Sheet14!$B$4:$B$7</c:f>
              <c:numCache>
                <c:formatCode>General</c:formatCode>
                <c:ptCount val="3"/>
                <c:pt idx="0">
                  <c:v>93</c:v>
                </c:pt>
                <c:pt idx="1">
                  <c:v>461</c:v>
                </c:pt>
                <c:pt idx="2">
                  <c:v>169</c:v>
                </c:pt>
              </c:numCache>
            </c:numRef>
          </c:val>
          <c:extLst>
            <c:ext xmlns:c16="http://schemas.microsoft.com/office/drawing/2014/chart" uri="{C3380CC4-5D6E-409C-BE32-E72D297353CC}">
              <c16:uniqueId val="{00000000-2B1F-4D56-B316-577CE279220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(2).xlsx]Sheet11!PivotTable7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 Percentage by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Sheet11!$B$3</c:f>
              <c:strCache>
                <c:ptCount val="1"/>
                <c:pt idx="0">
                  <c:v>Total</c:v>
                </c:pt>
              </c:strCache>
            </c:strRef>
          </c:tx>
          <c:spPr>
            <a:solidFill>
              <a:schemeClr val="accent1"/>
            </a:solidFill>
            <a:ln>
              <a:noFill/>
            </a:ln>
            <a:effectLst/>
          </c:spPr>
          <c:invertIfNegative val="0"/>
          <c:cat>
            <c:strRef>
              <c:f>Sheet11!$A$4:$A$7</c:f>
              <c:strCache>
                <c:ptCount val="3"/>
                <c:pt idx="0">
                  <c:v>High Discount</c:v>
                </c:pt>
                <c:pt idx="1">
                  <c:v>Low Discount</c:v>
                </c:pt>
                <c:pt idx="2">
                  <c:v>Medium Discount</c:v>
                </c:pt>
              </c:strCache>
            </c:strRef>
          </c:cat>
          <c:val>
            <c:numRef>
              <c:f>Sheet11!$B$4:$B$7</c:f>
              <c:numCache>
                <c:formatCode>General</c:formatCode>
                <c:ptCount val="3"/>
                <c:pt idx="0">
                  <c:v>334</c:v>
                </c:pt>
                <c:pt idx="1">
                  <c:v>38</c:v>
                </c:pt>
                <c:pt idx="2">
                  <c:v>351</c:v>
                </c:pt>
              </c:numCache>
            </c:numRef>
          </c:val>
          <c:extLst>
            <c:ext xmlns:c16="http://schemas.microsoft.com/office/drawing/2014/chart" uri="{C3380CC4-5D6E-409C-BE32-E72D297353CC}">
              <c16:uniqueId val="{00000000-924E-4192-9B37-4DE62ECC2F34}"/>
            </c:ext>
          </c:extLst>
        </c:ser>
        <c:dLbls>
          <c:showLegendKey val="0"/>
          <c:showVal val="0"/>
          <c:showCatName val="0"/>
          <c:showSerName val="0"/>
          <c:showPercent val="0"/>
          <c:showBubbleSize val="0"/>
        </c:dLbls>
        <c:gapWidth val="182"/>
        <c:axId val="1459512432"/>
        <c:axId val="1459522032"/>
      </c:barChart>
      <c:catAx>
        <c:axId val="145951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22032"/>
        <c:crosses val="autoZero"/>
        <c:auto val="1"/>
        <c:lblAlgn val="ctr"/>
        <c:lblOffset val="100"/>
        <c:noMultiLvlLbl val="0"/>
      </c:catAx>
      <c:valAx>
        <c:axId val="1459522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1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(2).xlsx]Sheet12!PivotTable8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a:t>
            </a:r>
            <a:r>
              <a:rPr lang="en-US" baseline="0"/>
              <a:t> by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Sheet12!$B$3</c:f>
              <c:strCache>
                <c:ptCount val="1"/>
                <c:pt idx="0">
                  <c:v>Total</c:v>
                </c:pt>
              </c:strCache>
            </c:strRef>
          </c:tx>
          <c:spPr>
            <a:solidFill>
              <a:schemeClr val="accent1"/>
            </a:solidFill>
            <a:ln>
              <a:noFill/>
            </a:ln>
            <a:effectLst/>
          </c:spPr>
          <c:invertIfNegative val="0"/>
          <c:cat>
            <c:strRef>
              <c:f>Sheet12!$A$4:$A$27</c:f>
              <c:strCache>
                <c:ptCount val="23"/>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pt idx="22">
                  <c:v>(blank)</c:v>
                </c:pt>
              </c:strCache>
            </c:strRef>
          </c:cat>
          <c:val>
            <c:numRef>
              <c:f>Sheet12!$B$4:$B$27</c:f>
              <c:numCache>
                <c:formatCode>General</c:formatCode>
                <c:ptCount val="23"/>
                <c:pt idx="0">
                  <c:v>1</c:v>
                </c:pt>
                <c:pt idx="1">
                  <c:v>20</c:v>
                </c:pt>
                <c:pt idx="2">
                  <c:v>12</c:v>
                </c:pt>
                <c:pt idx="3">
                  <c:v>13</c:v>
                </c:pt>
                <c:pt idx="4">
                  <c:v>6</c:v>
                </c:pt>
                <c:pt idx="5">
                  <c:v>17</c:v>
                </c:pt>
                <c:pt idx="6">
                  <c:v>15</c:v>
                </c:pt>
                <c:pt idx="7">
                  <c:v>69</c:v>
                </c:pt>
                <c:pt idx="8">
                  <c:v>16</c:v>
                </c:pt>
                <c:pt idx="9">
                  <c:v>26</c:v>
                </c:pt>
                <c:pt idx="10">
                  <c:v>13</c:v>
                </c:pt>
                <c:pt idx="11">
                  <c:v>30</c:v>
                </c:pt>
                <c:pt idx="12">
                  <c:v>24</c:v>
                </c:pt>
                <c:pt idx="13">
                  <c:v>46</c:v>
                </c:pt>
                <c:pt idx="14">
                  <c:v>9</c:v>
                </c:pt>
                <c:pt idx="15">
                  <c:v>61</c:v>
                </c:pt>
                <c:pt idx="16">
                  <c:v>14</c:v>
                </c:pt>
                <c:pt idx="17">
                  <c:v>42</c:v>
                </c:pt>
                <c:pt idx="18">
                  <c:v>177</c:v>
                </c:pt>
                <c:pt idx="19">
                  <c:v>78</c:v>
                </c:pt>
                <c:pt idx="20">
                  <c:v>22</c:v>
                </c:pt>
                <c:pt idx="21">
                  <c:v>12</c:v>
                </c:pt>
              </c:numCache>
            </c:numRef>
          </c:val>
          <c:extLst>
            <c:ext xmlns:c16="http://schemas.microsoft.com/office/drawing/2014/chart" uri="{C3380CC4-5D6E-409C-BE32-E72D297353CC}">
              <c16:uniqueId val="{00000000-2EC1-4074-B980-8889E37A09BE}"/>
            </c:ext>
          </c:extLst>
        </c:ser>
        <c:dLbls>
          <c:showLegendKey val="0"/>
          <c:showVal val="0"/>
          <c:showCatName val="0"/>
          <c:showSerName val="0"/>
          <c:showPercent val="0"/>
          <c:showBubbleSize val="0"/>
        </c:dLbls>
        <c:gapWidth val="219"/>
        <c:overlap val="-27"/>
        <c:axId val="1459527792"/>
        <c:axId val="1459530192"/>
      </c:barChart>
      <c:catAx>
        <c:axId val="145952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30192"/>
        <c:crosses val="autoZero"/>
        <c:auto val="1"/>
        <c:lblAlgn val="ctr"/>
        <c:lblOffset val="100"/>
        <c:noMultiLvlLbl val="0"/>
      </c:catAx>
      <c:valAx>
        <c:axId val="145953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2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(2).xlsx]Sheet13!PivotTable9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Sheet13!$B$3:$B$4</c:f>
              <c:strCache>
                <c:ptCount val="1"/>
                <c:pt idx="0">
                  <c:v>High Discount</c:v>
                </c:pt>
              </c:strCache>
            </c:strRef>
          </c:tx>
          <c:spPr>
            <a:solidFill>
              <a:schemeClr val="accent1"/>
            </a:solidFill>
            <a:ln>
              <a:noFill/>
            </a:ln>
            <a:effectLst/>
          </c:spPr>
          <c:invertIfNegative val="0"/>
          <c:cat>
            <c:strRef>
              <c:f>Sheet13!$A$5:$A$8</c:f>
              <c:strCache>
                <c:ptCount val="3"/>
                <c:pt idx="0">
                  <c:v>Average</c:v>
                </c:pt>
                <c:pt idx="1">
                  <c:v>Excellent</c:v>
                </c:pt>
                <c:pt idx="2">
                  <c:v>Poor</c:v>
                </c:pt>
              </c:strCache>
            </c:strRef>
          </c:cat>
          <c:val>
            <c:numRef>
              <c:f>Sheet13!$B$5:$B$8</c:f>
              <c:numCache>
                <c:formatCode>General</c:formatCode>
                <c:ptCount val="3"/>
                <c:pt idx="0">
                  <c:v>6</c:v>
                </c:pt>
                <c:pt idx="1">
                  <c:v>14</c:v>
                </c:pt>
                <c:pt idx="2">
                  <c:v>42</c:v>
                </c:pt>
              </c:numCache>
            </c:numRef>
          </c:val>
          <c:extLst>
            <c:ext xmlns:c16="http://schemas.microsoft.com/office/drawing/2014/chart" uri="{C3380CC4-5D6E-409C-BE32-E72D297353CC}">
              <c16:uniqueId val="{00000000-34C9-46DA-918B-516EC77C7BCE}"/>
            </c:ext>
          </c:extLst>
        </c:ser>
        <c:ser>
          <c:idx val="1"/>
          <c:order val="1"/>
          <c:tx>
            <c:strRef>
              <c:f>Sheet13!$C$3:$C$4</c:f>
              <c:strCache>
                <c:ptCount val="1"/>
                <c:pt idx="0">
                  <c:v>Low Discount</c:v>
                </c:pt>
              </c:strCache>
            </c:strRef>
          </c:tx>
          <c:spPr>
            <a:solidFill>
              <a:schemeClr val="accent2"/>
            </a:solidFill>
            <a:ln>
              <a:noFill/>
            </a:ln>
            <a:effectLst/>
          </c:spPr>
          <c:invertIfNegative val="0"/>
          <c:cat>
            <c:strRef>
              <c:f>Sheet13!$A$5:$A$8</c:f>
              <c:strCache>
                <c:ptCount val="3"/>
                <c:pt idx="0">
                  <c:v>Average</c:v>
                </c:pt>
                <c:pt idx="1">
                  <c:v>Excellent</c:v>
                </c:pt>
                <c:pt idx="2">
                  <c:v>Poor</c:v>
                </c:pt>
              </c:strCache>
            </c:strRef>
          </c:cat>
          <c:val>
            <c:numRef>
              <c:f>Sheet13!$C$5:$C$8</c:f>
              <c:numCache>
                <c:formatCode>General</c:formatCode>
                <c:ptCount val="3"/>
                <c:pt idx="0">
                  <c:v>2</c:v>
                </c:pt>
                <c:pt idx="1">
                  <c:v>1</c:v>
                </c:pt>
                <c:pt idx="2">
                  <c:v>15</c:v>
                </c:pt>
              </c:numCache>
            </c:numRef>
          </c:val>
          <c:extLst>
            <c:ext xmlns:c16="http://schemas.microsoft.com/office/drawing/2014/chart" uri="{C3380CC4-5D6E-409C-BE32-E72D297353CC}">
              <c16:uniqueId val="{00000001-34C9-46DA-918B-516EC77C7BCE}"/>
            </c:ext>
          </c:extLst>
        </c:ser>
        <c:ser>
          <c:idx val="2"/>
          <c:order val="2"/>
          <c:tx>
            <c:strRef>
              <c:f>Sheet13!$D$3:$D$4</c:f>
              <c:strCache>
                <c:ptCount val="1"/>
                <c:pt idx="0">
                  <c:v>Medium Discount</c:v>
                </c:pt>
              </c:strCache>
            </c:strRef>
          </c:tx>
          <c:spPr>
            <a:solidFill>
              <a:schemeClr val="accent3"/>
            </a:solidFill>
            <a:ln>
              <a:noFill/>
            </a:ln>
            <a:effectLst/>
          </c:spPr>
          <c:invertIfNegative val="0"/>
          <c:cat>
            <c:strRef>
              <c:f>Sheet13!$A$5:$A$8</c:f>
              <c:strCache>
                <c:ptCount val="3"/>
                <c:pt idx="0">
                  <c:v>Average</c:v>
                </c:pt>
                <c:pt idx="1">
                  <c:v>Excellent</c:v>
                </c:pt>
                <c:pt idx="2">
                  <c:v>Poor</c:v>
                </c:pt>
              </c:strCache>
            </c:strRef>
          </c:cat>
          <c:val>
            <c:numRef>
              <c:f>Sheet13!$D$5:$D$8</c:f>
              <c:numCache>
                <c:formatCode>General</c:formatCode>
                <c:ptCount val="3"/>
                <c:pt idx="0">
                  <c:v>5</c:v>
                </c:pt>
                <c:pt idx="1">
                  <c:v>17</c:v>
                </c:pt>
                <c:pt idx="2">
                  <c:v>10</c:v>
                </c:pt>
              </c:numCache>
            </c:numRef>
          </c:val>
          <c:extLst>
            <c:ext xmlns:c16="http://schemas.microsoft.com/office/drawing/2014/chart" uri="{C3380CC4-5D6E-409C-BE32-E72D297353CC}">
              <c16:uniqueId val="{00000002-34C9-46DA-918B-516EC77C7BCE}"/>
            </c:ext>
          </c:extLst>
        </c:ser>
        <c:dLbls>
          <c:showLegendKey val="0"/>
          <c:showVal val="0"/>
          <c:showCatName val="0"/>
          <c:showSerName val="0"/>
          <c:showPercent val="0"/>
          <c:showBubbleSize val="0"/>
        </c:dLbls>
        <c:gapWidth val="219"/>
        <c:overlap val="-27"/>
        <c:axId val="1459526352"/>
        <c:axId val="1459533552"/>
      </c:barChart>
      <c:catAx>
        <c:axId val="145952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33552"/>
        <c:crosses val="autoZero"/>
        <c:auto val="1"/>
        <c:lblAlgn val="ctr"/>
        <c:lblOffset val="100"/>
        <c:noMultiLvlLbl val="0"/>
      </c:catAx>
      <c:valAx>
        <c:axId val="145953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2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(2).xlsx]Sheet14!PivotTable10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 by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Sheet14!$B$3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A5-4097-A118-B7AEC5C454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A5-4097-A118-B7AEC5C454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A5-4097-A118-B7AEC5C4547C}"/>
              </c:ext>
            </c:extLst>
          </c:dPt>
          <c:cat>
            <c:strRef>
              <c:f>Sheet14!$A$4:$A$7</c:f>
              <c:strCache>
                <c:ptCount val="3"/>
                <c:pt idx="0">
                  <c:v>Average</c:v>
                </c:pt>
                <c:pt idx="1">
                  <c:v>Excellent</c:v>
                </c:pt>
                <c:pt idx="2">
                  <c:v>Poor</c:v>
                </c:pt>
              </c:strCache>
            </c:strRef>
          </c:cat>
          <c:val>
            <c:numRef>
              <c:f>Sheet14!$B$4:$B$7</c:f>
              <c:numCache>
                <c:formatCode>General</c:formatCode>
                <c:ptCount val="3"/>
                <c:pt idx="0">
                  <c:v>93</c:v>
                </c:pt>
                <c:pt idx="1">
                  <c:v>461</c:v>
                </c:pt>
                <c:pt idx="2">
                  <c:v>169</c:v>
                </c:pt>
              </c:numCache>
            </c:numRef>
          </c:val>
          <c:extLst>
            <c:ext xmlns:c16="http://schemas.microsoft.com/office/drawing/2014/chart" uri="{C3380CC4-5D6E-409C-BE32-E72D297353CC}">
              <c16:uniqueId val="{00000006-C5A5-4097-A118-B7AEC5C4547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8</xdr:col>
      <xdr:colOff>241300</xdr:colOff>
      <xdr:row>3</xdr:row>
      <xdr:rowOff>25400</xdr:rowOff>
    </xdr:from>
    <xdr:to>
      <xdr:col>11</xdr:col>
      <xdr:colOff>241300</xdr:colOff>
      <xdr:row>16</xdr:row>
      <xdr:rowOff>155575</xdr:rowOff>
    </xdr:to>
    <mc:AlternateContent xmlns:mc="http://schemas.openxmlformats.org/markup-compatibility/2006" xmlns:a14="http://schemas.microsoft.com/office/drawing/2010/main">
      <mc:Choice Requires="a14">
        <xdr:graphicFrame macro="">
          <xdr:nvGraphicFramePr>
            <xdr:cNvPr id="2" name="Review">
              <a:extLst>
                <a:ext uri="{FF2B5EF4-FFF2-40B4-BE49-F238E27FC236}">
                  <a16:creationId xmlns:a16="http://schemas.microsoft.com/office/drawing/2014/main" id="{7F567E8A-ACF3-5231-54D0-9BC7145A9DD5}"/>
                </a:ext>
              </a:extLst>
            </xdr:cNvPr>
            <xdr:cNvGraphicFramePr/>
          </xdr:nvGraphicFramePr>
          <xdr:xfrm>
            <a:off x="0" y="0"/>
            <a:ext cx="0" cy="0"/>
          </xdr:xfrm>
          <a:graphic>
            <a:graphicData uri="http://schemas.microsoft.com/office/drawing/2010/slicer">
              <sle:slicer xmlns:sle="http://schemas.microsoft.com/office/drawing/2010/slicer" name="Review"/>
            </a:graphicData>
          </a:graphic>
        </xdr:graphicFrame>
      </mc:Choice>
      <mc:Fallback xmlns="">
        <xdr:sp macro="" textlink="">
          <xdr:nvSpPr>
            <xdr:cNvPr id="0" name=""/>
            <xdr:cNvSpPr>
              <a:spLocks noTextEdit="1"/>
            </xdr:cNvSpPr>
          </xdr:nvSpPr>
          <xdr:spPr>
            <a:xfrm>
              <a:off x="7169150" y="577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107950</xdr:colOff>
      <xdr:row>5</xdr:row>
      <xdr:rowOff>133350</xdr:rowOff>
    </xdr:from>
    <xdr:to>
      <xdr:col>12</xdr:col>
      <xdr:colOff>107950</xdr:colOff>
      <xdr:row>19</xdr:row>
      <xdr:rowOff>79375</xdr:rowOff>
    </xdr:to>
    <mc:AlternateContent xmlns:mc="http://schemas.openxmlformats.org/markup-compatibility/2006" xmlns:a14="http://schemas.microsoft.com/office/drawing/2010/main">
      <mc:Choice Requires="a14">
        <xdr:graphicFrame macro="">
          <xdr:nvGraphicFramePr>
            <xdr:cNvPr id="3" name="Ratings">
              <a:extLst>
                <a:ext uri="{FF2B5EF4-FFF2-40B4-BE49-F238E27FC236}">
                  <a16:creationId xmlns:a16="http://schemas.microsoft.com/office/drawing/2014/main" id="{FCA33146-6207-3D8C-65A8-A26EBCD1C107}"/>
                </a:ext>
              </a:extLst>
            </xdr:cNvPr>
            <xdr:cNvGraphicFramePr/>
          </xdr:nvGraphicFramePr>
          <xdr:xfrm>
            <a:off x="0" y="0"/>
            <a:ext cx="0" cy="0"/>
          </xdr:xfrm>
          <a:graphic>
            <a:graphicData uri="http://schemas.microsoft.com/office/drawing/2010/slicer">
              <sle:slicer xmlns:sle="http://schemas.microsoft.com/office/drawing/2010/slicer" name="Ratings"/>
            </a:graphicData>
          </a:graphic>
        </xdr:graphicFrame>
      </mc:Choice>
      <mc:Fallback xmlns="">
        <xdr:sp macro="" textlink="">
          <xdr:nvSpPr>
            <xdr:cNvPr id="0" name=""/>
            <xdr:cNvSpPr>
              <a:spLocks noTextEdit="1"/>
            </xdr:cNvSpPr>
          </xdr:nvSpPr>
          <xdr:spPr>
            <a:xfrm>
              <a:off x="7645400" y="1054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635000</xdr:colOff>
      <xdr:row>3</xdr:row>
      <xdr:rowOff>127000</xdr:rowOff>
    </xdr:from>
    <xdr:to>
      <xdr:col>9</xdr:col>
      <xdr:colOff>25400</xdr:colOff>
      <xdr:row>18</xdr:row>
      <xdr:rowOff>107950</xdr:rowOff>
    </xdr:to>
    <xdr:graphicFrame macro="">
      <xdr:nvGraphicFramePr>
        <xdr:cNvPr id="2" name="Chart 1">
          <a:extLst>
            <a:ext uri="{FF2B5EF4-FFF2-40B4-BE49-F238E27FC236}">
              <a16:creationId xmlns:a16="http://schemas.microsoft.com/office/drawing/2014/main" id="{15BD7372-B82C-439B-B4CE-A0B2EDDCC4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25400</xdr:colOff>
      <xdr:row>4</xdr:row>
      <xdr:rowOff>82550</xdr:rowOff>
    </xdr:from>
    <xdr:to>
      <xdr:col>10</xdr:col>
      <xdr:colOff>25400</xdr:colOff>
      <xdr:row>18</xdr:row>
      <xdr:rowOff>28575</xdr:rowOff>
    </xdr:to>
    <mc:AlternateContent xmlns:mc="http://schemas.openxmlformats.org/markup-compatibility/2006" xmlns:a14="http://schemas.microsoft.com/office/drawing/2010/main">
      <mc:Choice Requires="a14">
        <xdr:graphicFrame macro="">
          <xdr:nvGraphicFramePr>
            <xdr:cNvPr id="3" name="Review 3">
              <a:extLst>
                <a:ext uri="{FF2B5EF4-FFF2-40B4-BE49-F238E27FC236}">
                  <a16:creationId xmlns:a16="http://schemas.microsoft.com/office/drawing/2014/main" id="{FA4517D7-CEFF-B8C9-ADBE-BD37E6872421}"/>
                </a:ext>
              </a:extLst>
            </xdr:cNvPr>
            <xdr:cNvGraphicFramePr/>
          </xdr:nvGraphicFramePr>
          <xdr:xfrm>
            <a:off x="0" y="0"/>
            <a:ext cx="0" cy="0"/>
          </xdr:xfrm>
          <a:graphic>
            <a:graphicData uri="http://schemas.microsoft.com/office/drawing/2010/slicer">
              <sle:slicer xmlns:sle="http://schemas.microsoft.com/office/drawing/2010/slicer" name="Review 3"/>
            </a:graphicData>
          </a:graphic>
        </xdr:graphicFrame>
      </mc:Choice>
      <mc:Fallback xmlns="">
        <xdr:sp macro="" textlink="">
          <xdr:nvSpPr>
            <xdr:cNvPr id="0" name=""/>
            <xdr:cNvSpPr>
              <a:spLocks noTextEdit="1"/>
            </xdr:cNvSpPr>
          </xdr:nvSpPr>
          <xdr:spPr>
            <a:xfrm>
              <a:off x="5080000" y="81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25400</xdr:colOff>
      <xdr:row>4</xdr:row>
      <xdr:rowOff>82550</xdr:rowOff>
    </xdr:from>
    <xdr:to>
      <xdr:col>10</xdr:col>
      <xdr:colOff>25400</xdr:colOff>
      <xdr:row>18</xdr:row>
      <xdr:rowOff>28575</xdr:rowOff>
    </xdr:to>
    <mc:AlternateContent xmlns:mc="http://schemas.openxmlformats.org/markup-compatibility/2006" xmlns:a14="http://schemas.microsoft.com/office/drawing/2010/main">
      <mc:Choice Requires="a14">
        <xdr:graphicFrame macro="">
          <xdr:nvGraphicFramePr>
            <xdr:cNvPr id="4" name="Discount">
              <a:extLst>
                <a:ext uri="{FF2B5EF4-FFF2-40B4-BE49-F238E27FC236}">
                  <a16:creationId xmlns:a16="http://schemas.microsoft.com/office/drawing/2014/main" id="{CA5E1C4F-ACC6-E064-6D2E-F2A84C0FFEDC}"/>
                </a:ext>
              </a:extLst>
            </xdr:cNvPr>
            <xdr:cNvGraphicFramePr/>
          </xdr:nvGraphicFramePr>
          <xdr:xfrm>
            <a:off x="0" y="0"/>
            <a:ext cx="0" cy="0"/>
          </xdr:xfrm>
          <a:graphic>
            <a:graphicData uri="http://schemas.microsoft.com/office/drawing/2010/slicer">
              <sle:slicer xmlns:sle="http://schemas.microsoft.com/office/drawing/2010/slicer" name="Discount"/>
            </a:graphicData>
          </a:graphic>
        </xdr:graphicFrame>
      </mc:Choice>
      <mc:Fallback xmlns="">
        <xdr:sp macro="" textlink="">
          <xdr:nvSpPr>
            <xdr:cNvPr id="0" name=""/>
            <xdr:cNvSpPr>
              <a:spLocks noTextEdit="1"/>
            </xdr:cNvSpPr>
          </xdr:nvSpPr>
          <xdr:spPr>
            <a:xfrm>
              <a:off x="5080000" y="81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114300</xdr:colOff>
      <xdr:row>4</xdr:row>
      <xdr:rowOff>139700</xdr:rowOff>
    </xdr:from>
    <xdr:to>
      <xdr:col>26</xdr:col>
      <xdr:colOff>514350</xdr:colOff>
      <xdr:row>19</xdr:row>
      <xdr:rowOff>120650</xdr:rowOff>
    </xdr:to>
    <xdr:graphicFrame macro="">
      <xdr:nvGraphicFramePr>
        <xdr:cNvPr id="2" name="Chart 1">
          <a:extLst>
            <a:ext uri="{FF2B5EF4-FFF2-40B4-BE49-F238E27FC236}">
              <a16:creationId xmlns:a16="http://schemas.microsoft.com/office/drawing/2014/main" id="{77914D34-56CD-4319-10A2-47DC374AC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660400</xdr:colOff>
      <xdr:row>3</xdr:row>
      <xdr:rowOff>127000</xdr:rowOff>
    </xdr:from>
    <xdr:to>
      <xdr:col>7</xdr:col>
      <xdr:colOff>260350</xdr:colOff>
      <xdr:row>18</xdr:row>
      <xdr:rowOff>107950</xdr:rowOff>
    </xdr:to>
    <xdr:graphicFrame macro="">
      <xdr:nvGraphicFramePr>
        <xdr:cNvPr id="2" name="Chart 1">
          <a:extLst>
            <a:ext uri="{FF2B5EF4-FFF2-40B4-BE49-F238E27FC236}">
              <a16:creationId xmlns:a16="http://schemas.microsoft.com/office/drawing/2014/main" id="{3847EB4B-AC16-ACE9-8E4E-387301C56B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139700</xdr:colOff>
      <xdr:row>3</xdr:row>
      <xdr:rowOff>127000</xdr:rowOff>
    </xdr:from>
    <xdr:to>
      <xdr:col>9</xdr:col>
      <xdr:colOff>444500</xdr:colOff>
      <xdr:row>18</xdr:row>
      <xdr:rowOff>107950</xdr:rowOff>
    </xdr:to>
    <xdr:graphicFrame macro="">
      <xdr:nvGraphicFramePr>
        <xdr:cNvPr id="2" name="Chart 1">
          <a:extLst>
            <a:ext uri="{FF2B5EF4-FFF2-40B4-BE49-F238E27FC236}">
              <a16:creationId xmlns:a16="http://schemas.microsoft.com/office/drawing/2014/main" id="{E6AA5500-B42D-B2C7-6074-FB7F10E2E0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12700</xdr:colOff>
      <xdr:row>3</xdr:row>
      <xdr:rowOff>25400</xdr:rowOff>
    </xdr:from>
    <xdr:to>
      <xdr:col>10</xdr:col>
      <xdr:colOff>12700</xdr:colOff>
      <xdr:row>16</xdr:row>
      <xdr:rowOff>155575</xdr:rowOff>
    </xdr:to>
    <mc:AlternateContent xmlns:mc="http://schemas.openxmlformats.org/markup-compatibility/2006" xmlns:a14="http://schemas.microsoft.com/office/drawing/2010/main">
      <mc:Choice Requires="a14">
        <xdr:graphicFrame macro="">
          <xdr:nvGraphicFramePr>
            <xdr:cNvPr id="3" name="Review 1">
              <a:extLst>
                <a:ext uri="{FF2B5EF4-FFF2-40B4-BE49-F238E27FC236}">
                  <a16:creationId xmlns:a16="http://schemas.microsoft.com/office/drawing/2014/main" id="{2825B9C1-CCA3-7456-1225-C5525B98D812}"/>
                </a:ext>
              </a:extLst>
            </xdr:cNvPr>
            <xdr:cNvGraphicFramePr/>
          </xdr:nvGraphicFramePr>
          <xdr:xfrm>
            <a:off x="0" y="0"/>
            <a:ext cx="0" cy="0"/>
          </xdr:xfrm>
          <a:graphic>
            <a:graphicData uri="http://schemas.microsoft.com/office/drawing/2010/slicer">
              <sle:slicer xmlns:sle="http://schemas.microsoft.com/office/drawing/2010/slicer" name="Review 1"/>
            </a:graphicData>
          </a:graphic>
        </xdr:graphicFrame>
      </mc:Choice>
      <mc:Fallback xmlns="">
        <xdr:sp macro="" textlink="">
          <xdr:nvSpPr>
            <xdr:cNvPr id="0" name=""/>
            <xdr:cNvSpPr>
              <a:spLocks noTextEdit="1"/>
            </xdr:cNvSpPr>
          </xdr:nvSpPr>
          <xdr:spPr>
            <a:xfrm>
              <a:off x="4838700" y="577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114300</xdr:colOff>
      <xdr:row>2</xdr:row>
      <xdr:rowOff>69850</xdr:rowOff>
    </xdr:from>
    <xdr:to>
      <xdr:col>16</xdr:col>
      <xdr:colOff>114300</xdr:colOff>
      <xdr:row>16</xdr:row>
      <xdr:rowOff>15875</xdr:rowOff>
    </xdr:to>
    <mc:AlternateContent xmlns:mc="http://schemas.openxmlformats.org/markup-compatibility/2006" xmlns:a14="http://schemas.microsoft.com/office/drawing/2010/main">
      <mc:Choice Requires="a14">
        <xdr:graphicFrame macro="">
          <xdr:nvGraphicFramePr>
            <xdr:cNvPr id="4" name="Discount Percentage">
              <a:extLst>
                <a:ext uri="{FF2B5EF4-FFF2-40B4-BE49-F238E27FC236}">
                  <a16:creationId xmlns:a16="http://schemas.microsoft.com/office/drawing/2014/main" id="{5242D966-84B3-ACA7-A154-80CCCD497453}"/>
                </a:ext>
              </a:extLst>
            </xdr:cNvPr>
            <xdr:cNvGraphicFramePr/>
          </xdr:nvGraphicFramePr>
          <xdr:xfrm>
            <a:off x="0" y="0"/>
            <a:ext cx="0" cy="0"/>
          </xdr:xfrm>
          <a:graphic>
            <a:graphicData uri="http://schemas.microsoft.com/office/drawing/2010/slicer">
              <sle:slicer xmlns:sle="http://schemas.microsoft.com/office/drawing/2010/slicer" name="Discount Percentage"/>
            </a:graphicData>
          </a:graphic>
        </xdr:graphicFrame>
      </mc:Choice>
      <mc:Fallback xmlns="">
        <xdr:sp macro="" textlink="">
          <xdr:nvSpPr>
            <xdr:cNvPr id="0" name=""/>
            <xdr:cNvSpPr>
              <a:spLocks noTextEdit="1"/>
            </xdr:cNvSpPr>
          </xdr:nvSpPr>
          <xdr:spPr>
            <a:xfrm>
              <a:off x="8597900" y="438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425450</xdr:colOff>
      <xdr:row>0</xdr:row>
      <xdr:rowOff>38100</xdr:rowOff>
    </xdr:from>
    <xdr:to>
      <xdr:col>6</xdr:col>
      <xdr:colOff>215900</xdr:colOff>
      <xdr:row>1</xdr:row>
      <xdr:rowOff>88900</xdr:rowOff>
    </xdr:to>
    <xdr:sp macro="" textlink="">
      <xdr:nvSpPr>
        <xdr:cNvPr id="2" name="Rectangle: Diagonal Corners Rounded 1">
          <a:extLst>
            <a:ext uri="{FF2B5EF4-FFF2-40B4-BE49-F238E27FC236}">
              <a16:creationId xmlns:a16="http://schemas.microsoft.com/office/drawing/2014/main" id="{3537E25C-0065-37F8-7A79-34639F00859E}"/>
            </a:ext>
          </a:extLst>
        </xdr:cNvPr>
        <xdr:cNvSpPr/>
      </xdr:nvSpPr>
      <xdr:spPr>
        <a:xfrm>
          <a:off x="2863850" y="38100"/>
          <a:ext cx="3073400" cy="444500"/>
        </a:xfrm>
        <a:prstGeom prst="round2DiagRect">
          <a:avLst/>
        </a:prstGeom>
        <a:noFill/>
        <a:ln>
          <a:solidFill>
            <a:schemeClr val="accent2">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298450</xdr:colOff>
      <xdr:row>1</xdr:row>
      <xdr:rowOff>158750</xdr:rowOff>
    </xdr:from>
    <xdr:to>
      <xdr:col>5</xdr:col>
      <xdr:colOff>209550</xdr:colOff>
      <xdr:row>4</xdr:row>
      <xdr:rowOff>101600</xdr:rowOff>
    </xdr:to>
    <xdr:sp macro="" textlink="">
      <xdr:nvSpPr>
        <xdr:cNvPr id="3" name="Rectangle: Rounded Corners 2">
          <a:extLst>
            <a:ext uri="{FF2B5EF4-FFF2-40B4-BE49-F238E27FC236}">
              <a16:creationId xmlns:a16="http://schemas.microsoft.com/office/drawing/2014/main" id="{310AFB9B-E3B4-3E19-0A91-F2F595E09B23}"/>
            </a:ext>
          </a:extLst>
        </xdr:cNvPr>
        <xdr:cNvSpPr/>
      </xdr:nvSpPr>
      <xdr:spPr>
        <a:xfrm>
          <a:off x="1517650" y="552450"/>
          <a:ext cx="1739900" cy="495300"/>
        </a:xfrm>
        <a:prstGeom prst="roundRect">
          <a:avLst/>
        </a:prstGeom>
        <a:noFill/>
        <a:ln>
          <a:solidFill>
            <a:schemeClr val="accent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lumMod val="75000"/>
                  <a:lumOff val="25000"/>
                </a:schemeClr>
              </a:solidFill>
            </a:rPr>
            <a:t>Total Number of Products</a:t>
          </a:r>
        </a:p>
        <a:p>
          <a:pPr algn="ctr"/>
          <a:r>
            <a:rPr lang="en-US" sz="1100" b="1">
              <a:solidFill>
                <a:schemeClr val="tx1">
                  <a:lumMod val="75000"/>
                  <a:lumOff val="25000"/>
                </a:schemeClr>
              </a:solidFill>
            </a:rPr>
            <a:t>113</a:t>
          </a:r>
        </a:p>
      </xdr:txBody>
    </xdr:sp>
    <xdr:clientData/>
  </xdr:twoCellAnchor>
  <xdr:twoCellAnchor>
    <xdr:from>
      <xdr:col>5</xdr:col>
      <xdr:colOff>247650</xdr:colOff>
      <xdr:row>1</xdr:row>
      <xdr:rowOff>158750</xdr:rowOff>
    </xdr:from>
    <xdr:to>
      <xdr:col>5</xdr:col>
      <xdr:colOff>1384300</xdr:colOff>
      <xdr:row>4</xdr:row>
      <xdr:rowOff>101600</xdr:rowOff>
    </xdr:to>
    <xdr:sp macro="" textlink="">
      <xdr:nvSpPr>
        <xdr:cNvPr id="4" name="Rectangle: Rounded Corners 3">
          <a:extLst>
            <a:ext uri="{FF2B5EF4-FFF2-40B4-BE49-F238E27FC236}">
              <a16:creationId xmlns:a16="http://schemas.microsoft.com/office/drawing/2014/main" id="{F602777A-C4FA-4DAE-BED0-62ADD10655EB}"/>
            </a:ext>
          </a:extLst>
        </xdr:cNvPr>
        <xdr:cNvSpPr/>
      </xdr:nvSpPr>
      <xdr:spPr>
        <a:xfrm>
          <a:off x="3295650" y="552450"/>
          <a:ext cx="1136650" cy="495300"/>
        </a:xfrm>
        <a:prstGeom prst="roundRect">
          <a:avLst/>
        </a:prstGeom>
        <a:noFill/>
        <a:ln>
          <a:solidFill>
            <a:schemeClr val="accent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lumMod val="75000"/>
                  <a:lumOff val="25000"/>
                </a:schemeClr>
              </a:solidFill>
            </a:rPr>
            <a:t>Average</a:t>
          </a:r>
          <a:r>
            <a:rPr lang="en-US" sz="1100" b="1" baseline="0">
              <a:solidFill>
                <a:schemeClr val="tx1">
                  <a:lumMod val="75000"/>
                  <a:lumOff val="25000"/>
                </a:schemeClr>
              </a:solidFill>
            </a:rPr>
            <a:t> Rating</a:t>
          </a:r>
          <a:endParaRPr lang="en-US" sz="1100" b="0" i="0" u="none" strike="noStrike" baseline="0">
            <a:solidFill>
              <a:schemeClr val="lt1"/>
            </a:solidFill>
            <a:effectLst/>
            <a:latin typeface="+mn-lt"/>
            <a:ea typeface="+mn-ea"/>
            <a:cs typeface="+mn-cs"/>
          </a:endParaRPr>
        </a:p>
        <a:p>
          <a:pPr algn="ctr"/>
          <a:r>
            <a:rPr lang="en-US" sz="1100" b="1" i="0" u="none" strike="noStrike">
              <a:solidFill>
                <a:schemeClr val="tx1">
                  <a:lumMod val="75000"/>
                  <a:lumOff val="25000"/>
                </a:schemeClr>
              </a:solidFill>
              <a:effectLst/>
              <a:latin typeface="+mn-lt"/>
              <a:ea typeface="+mn-ea"/>
              <a:cs typeface="+mn-cs"/>
            </a:rPr>
            <a:t>3.8895</a:t>
          </a:r>
          <a:r>
            <a:rPr lang="en-US"/>
            <a:t>  </a:t>
          </a:r>
          <a:endParaRPr lang="en-US" sz="1100" b="1">
            <a:solidFill>
              <a:schemeClr val="tx1">
                <a:lumMod val="75000"/>
                <a:lumOff val="25000"/>
              </a:schemeClr>
            </a:solidFill>
          </a:endParaRPr>
        </a:p>
      </xdr:txBody>
    </xdr:sp>
    <xdr:clientData/>
  </xdr:twoCellAnchor>
  <xdr:twoCellAnchor>
    <xdr:from>
      <xdr:col>5</xdr:col>
      <xdr:colOff>1422400</xdr:colOff>
      <xdr:row>1</xdr:row>
      <xdr:rowOff>165100</xdr:rowOff>
    </xdr:from>
    <xdr:to>
      <xdr:col>5</xdr:col>
      <xdr:colOff>2432050</xdr:colOff>
      <xdr:row>4</xdr:row>
      <xdr:rowOff>107950</xdr:rowOff>
    </xdr:to>
    <xdr:sp macro="" textlink="">
      <xdr:nvSpPr>
        <xdr:cNvPr id="5" name="Rectangle: Rounded Corners 4">
          <a:extLst>
            <a:ext uri="{FF2B5EF4-FFF2-40B4-BE49-F238E27FC236}">
              <a16:creationId xmlns:a16="http://schemas.microsoft.com/office/drawing/2014/main" id="{4DC1BA8A-539B-4307-98A8-61B098B0EE95}"/>
            </a:ext>
          </a:extLst>
        </xdr:cNvPr>
        <xdr:cNvSpPr/>
      </xdr:nvSpPr>
      <xdr:spPr>
        <a:xfrm>
          <a:off x="4470400" y="558800"/>
          <a:ext cx="1009650" cy="495300"/>
        </a:xfrm>
        <a:prstGeom prst="roundRect">
          <a:avLst/>
        </a:prstGeom>
        <a:noFill/>
        <a:ln>
          <a:solidFill>
            <a:schemeClr val="accent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lumMod val="75000"/>
                  <a:lumOff val="25000"/>
                </a:schemeClr>
              </a:solidFill>
            </a:rPr>
            <a:t>Avg</a:t>
          </a:r>
          <a:r>
            <a:rPr lang="en-US" sz="1100" b="1" baseline="0">
              <a:solidFill>
                <a:schemeClr val="tx1">
                  <a:lumMod val="75000"/>
                  <a:lumOff val="25000"/>
                </a:schemeClr>
              </a:solidFill>
            </a:rPr>
            <a:t> Discount</a:t>
          </a:r>
          <a:endParaRPr lang="en-US" sz="1100" b="0" i="0" u="none" strike="noStrike" baseline="0">
            <a:solidFill>
              <a:schemeClr val="lt1"/>
            </a:solidFill>
            <a:effectLst/>
            <a:latin typeface="+mn-lt"/>
            <a:ea typeface="+mn-ea"/>
            <a:cs typeface="+mn-cs"/>
          </a:endParaRPr>
        </a:p>
        <a:p>
          <a:pPr algn="ctr"/>
          <a:r>
            <a:rPr lang="en-US" sz="1100" b="1" i="0" u="none" strike="noStrike">
              <a:solidFill>
                <a:schemeClr val="tx1">
                  <a:lumMod val="75000"/>
                  <a:lumOff val="25000"/>
                </a:schemeClr>
              </a:solidFill>
              <a:effectLst/>
              <a:latin typeface="+mn-lt"/>
              <a:ea typeface="+mn-ea"/>
              <a:cs typeface="+mn-cs"/>
            </a:rPr>
            <a:t>36.78%</a:t>
          </a:r>
          <a:r>
            <a:rPr lang="en-US" b="1">
              <a:solidFill>
                <a:schemeClr val="tx1">
                  <a:lumMod val="75000"/>
                  <a:lumOff val="25000"/>
                </a:schemeClr>
              </a:solidFill>
            </a:rPr>
            <a:t> </a:t>
          </a:r>
          <a:endParaRPr lang="en-US" sz="1100" b="1">
            <a:solidFill>
              <a:schemeClr val="tx1">
                <a:lumMod val="75000"/>
                <a:lumOff val="25000"/>
              </a:schemeClr>
            </a:solidFill>
          </a:endParaRPr>
        </a:p>
      </xdr:txBody>
    </xdr:sp>
    <xdr:clientData/>
  </xdr:twoCellAnchor>
  <xdr:twoCellAnchor>
    <xdr:from>
      <xdr:col>5</xdr:col>
      <xdr:colOff>2463800</xdr:colOff>
      <xdr:row>1</xdr:row>
      <xdr:rowOff>177800</xdr:rowOff>
    </xdr:from>
    <xdr:to>
      <xdr:col>7</xdr:col>
      <xdr:colOff>247650</xdr:colOff>
      <xdr:row>4</xdr:row>
      <xdr:rowOff>114300</xdr:rowOff>
    </xdr:to>
    <xdr:sp macro="" textlink="">
      <xdr:nvSpPr>
        <xdr:cNvPr id="6" name="Rectangle: Rounded Corners 5">
          <a:extLst>
            <a:ext uri="{FF2B5EF4-FFF2-40B4-BE49-F238E27FC236}">
              <a16:creationId xmlns:a16="http://schemas.microsoft.com/office/drawing/2014/main" id="{81EDD3DB-86FA-4FE3-88C1-A57CBE0F80F7}"/>
            </a:ext>
          </a:extLst>
        </xdr:cNvPr>
        <xdr:cNvSpPr/>
      </xdr:nvSpPr>
      <xdr:spPr>
        <a:xfrm>
          <a:off x="5519738" y="574675"/>
          <a:ext cx="1069975" cy="484188"/>
        </a:xfrm>
        <a:prstGeom prst="roundRect">
          <a:avLst/>
        </a:prstGeom>
        <a:noFill/>
        <a:ln>
          <a:solidFill>
            <a:schemeClr val="accent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lumMod val="75000"/>
                  <a:lumOff val="25000"/>
                </a:schemeClr>
              </a:solidFill>
            </a:rPr>
            <a:t>Total</a:t>
          </a:r>
          <a:r>
            <a:rPr lang="en-US" sz="1100" b="1" baseline="0">
              <a:solidFill>
                <a:schemeClr val="tx1">
                  <a:lumMod val="75000"/>
                  <a:lumOff val="25000"/>
                </a:schemeClr>
              </a:solidFill>
            </a:rPr>
            <a:t> Reviews</a:t>
          </a:r>
        </a:p>
        <a:p>
          <a:pPr algn="ctr"/>
          <a:r>
            <a:rPr lang="en-US" sz="1100" b="1" i="0" u="none" strike="noStrike">
              <a:solidFill>
                <a:schemeClr val="tx1">
                  <a:lumMod val="75000"/>
                  <a:lumOff val="25000"/>
                </a:schemeClr>
              </a:solidFill>
              <a:effectLst/>
              <a:latin typeface="+mn-lt"/>
              <a:ea typeface="+mn-ea"/>
              <a:cs typeface="+mn-cs"/>
            </a:rPr>
            <a:t>723</a:t>
          </a:r>
          <a:r>
            <a:rPr lang="en-US"/>
            <a:t> </a:t>
          </a:r>
          <a:endParaRPr lang="en-US" sz="1100" b="1">
            <a:solidFill>
              <a:schemeClr val="tx1">
                <a:lumMod val="75000"/>
                <a:lumOff val="25000"/>
              </a:schemeClr>
            </a:solidFill>
          </a:endParaRPr>
        </a:p>
      </xdr:txBody>
    </xdr:sp>
    <xdr:clientData/>
  </xdr:twoCellAnchor>
  <xdr:twoCellAnchor>
    <xdr:from>
      <xdr:col>2</xdr:col>
      <xdr:colOff>293687</xdr:colOff>
      <xdr:row>16</xdr:row>
      <xdr:rowOff>44450</xdr:rowOff>
    </xdr:from>
    <xdr:to>
      <xdr:col>5</xdr:col>
      <xdr:colOff>1589087</xdr:colOff>
      <xdr:row>26</xdr:row>
      <xdr:rowOff>120650</xdr:rowOff>
    </xdr:to>
    <xdr:graphicFrame macro="">
      <xdr:nvGraphicFramePr>
        <xdr:cNvPr id="9" name="Chart 8">
          <a:extLst>
            <a:ext uri="{FF2B5EF4-FFF2-40B4-BE49-F238E27FC236}">
              <a16:creationId xmlns:a16="http://schemas.microsoft.com/office/drawing/2014/main" id="{FB0C24E9-DCE3-4C2C-88E6-3F8EF42D5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1631950</xdr:colOff>
      <xdr:row>16</xdr:row>
      <xdr:rowOff>28575</xdr:rowOff>
    </xdr:from>
    <xdr:to>
      <xdr:col>11</xdr:col>
      <xdr:colOff>165100</xdr:colOff>
      <xdr:row>26</xdr:row>
      <xdr:rowOff>117475</xdr:rowOff>
    </xdr:to>
    <xdr:graphicFrame macro="">
      <xdr:nvGraphicFramePr>
        <xdr:cNvPr id="10" name="Chart 9">
          <a:extLst>
            <a:ext uri="{FF2B5EF4-FFF2-40B4-BE49-F238E27FC236}">
              <a16:creationId xmlns:a16="http://schemas.microsoft.com/office/drawing/2014/main" id="{F29D80BC-46A8-4770-9EC6-A9A28D570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53976</xdr:colOff>
      <xdr:row>4</xdr:row>
      <xdr:rowOff>177800</xdr:rowOff>
    </xdr:from>
    <xdr:to>
      <xdr:col>15</xdr:col>
      <xdr:colOff>301626</xdr:colOff>
      <xdr:row>16</xdr:row>
      <xdr:rowOff>6350</xdr:rowOff>
    </xdr:to>
    <xdr:graphicFrame macro="">
      <xdr:nvGraphicFramePr>
        <xdr:cNvPr id="11" name="Chart 10">
          <a:extLst>
            <a:ext uri="{FF2B5EF4-FFF2-40B4-BE49-F238E27FC236}">
              <a16:creationId xmlns:a16="http://schemas.microsoft.com/office/drawing/2014/main" id="{A1B85487-A942-400E-BED9-8BBFC96DA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206375</xdr:colOff>
      <xdr:row>16</xdr:row>
      <xdr:rowOff>31751</xdr:rowOff>
    </xdr:from>
    <xdr:to>
      <xdr:col>15</xdr:col>
      <xdr:colOff>341312</xdr:colOff>
      <xdr:row>26</xdr:row>
      <xdr:rowOff>134937</xdr:rowOff>
    </xdr:to>
    <xdr:graphicFrame macro="">
      <xdr:nvGraphicFramePr>
        <xdr:cNvPr id="12" name="Chart 11">
          <a:extLst>
            <a:ext uri="{FF2B5EF4-FFF2-40B4-BE49-F238E27FC236}">
              <a16:creationId xmlns:a16="http://schemas.microsoft.com/office/drawing/2014/main" id="{87B3C50D-AF46-464A-8129-DF1A1CBD5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xdr:row>
      <xdr:rowOff>150813</xdr:rowOff>
    </xdr:from>
    <xdr:to>
      <xdr:col>2</xdr:col>
      <xdr:colOff>269875</xdr:colOff>
      <xdr:row>13</xdr:row>
      <xdr:rowOff>150813</xdr:rowOff>
    </xdr:to>
    <mc:AlternateContent xmlns:mc="http://schemas.openxmlformats.org/markup-compatibility/2006" xmlns:a14="http://schemas.microsoft.com/office/drawing/2010/main">
      <mc:Choice Requires="a14">
        <xdr:graphicFrame macro="">
          <xdr:nvGraphicFramePr>
            <xdr:cNvPr id="15" name="Review 2">
              <a:extLst>
                <a:ext uri="{FF2B5EF4-FFF2-40B4-BE49-F238E27FC236}">
                  <a16:creationId xmlns:a16="http://schemas.microsoft.com/office/drawing/2014/main" id="{27A18EEE-4CF0-4EFF-B16B-A97091208985}"/>
                </a:ext>
              </a:extLst>
            </xdr:cNvPr>
            <xdr:cNvGraphicFramePr/>
          </xdr:nvGraphicFramePr>
          <xdr:xfrm>
            <a:off x="0" y="0"/>
            <a:ext cx="0" cy="0"/>
          </xdr:xfrm>
          <a:graphic>
            <a:graphicData uri="http://schemas.microsoft.com/office/drawing/2010/slicer">
              <sle:slicer xmlns:sle="http://schemas.microsoft.com/office/drawing/2010/slicer" name="Review 2"/>
            </a:graphicData>
          </a:graphic>
        </xdr:graphicFrame>
      </mc:Choice>
      <mc:Fallback xmlns="">
        <xdr:sp macro="" textlink="">
          <xdr:nvSpPr>
            <xdr:cNvPr id="0" name=""/>
            <xdr:cNvSpPr>
              <a:spLocks noTextEdit="1"/>
            </xdr:cNvSpPr>
          </xdr:nvSpPr>
          <xdr:spPr>
            <a:xfrm>
              <a:off x="0" y="547688"/>
              <a:ext cx="1492250" cy="2206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301625</xdr:colOff>
      <xdr:row>5</xdr:row>
      <xdr:rowOff>7937</xdr:rowOff>
    </xdr:from>
    <xdr:to>
      <xdr:col>5</xdr:col>
      <xdr:colOff>15874</xdr:colOff>
      <xdr:row>16</xdr:row>
      <xdr:rowOff>0</xdr:rowOff>
    </xdr:to>
    <mc:AlternateContent xmlns:mc="http://schemas.openxmlformats.org/markup-compatibility/2006" xmlns:a14="http://schemas.microsoft.com/office/drawing/2010/main">
      <mc:Choice Requires="a14">
        <xdr:graphicFrame macro="">
          <xdr:nvGraphicFramePr>
            <xdr:cNvPr id="17" name="Discount Percentage 1">
              <a:extLst>
                <a:ext uri="{FF2B5EF4-FFF2-40B4-BE49-F238E27FC236}">
                  <a16:creationId xmlns:a16="http://schemas.microsoft.com/office/drawing/2014/main" id="{7C9BF714-E3A3-4E43-9A47-C277FD54027F}"/>
                </a:ext>
              </a:extLst>
            </xdr:cNvPr>
            <xdr:cNvGraphicFramePr/>
          </xdr:nvGraphicFramePr>
          <xdr:xfrm>
            <a:off x="0" y="0"/>
            <a:ext cx="0" cy="0"/>
          </xdr:xfrm>
          <a:graphic>
            <a:graphicData uri="http://schemas.microsoft.com/office/drawing/2010/slicer">
              <sle:slicer xmlns:sle="http://schemas.microsoft.com/office/drawing/2010/slicer" name="Discount Percentage 1"/>
            </a:graphicData>
          </a:graphic>
        </xdr:graphicFrame>
      </mc:Choice>
      <mc:Fallback xmlns="">
        <xdr:sp macro="" textlink="">
          <xdr:nvSpPr>
            <xdr:cNvPr id="0" name=""/>
            <xdr:cNvSpPr>
              <a:spLocks noTextEdit="1"/>
            </xdr:cNvSpPr>
          </xdr:nvSpPr>
          <xdr:spPr>
            <a:xfrm>
              <a:off x="1524000" y="1135062"/>
              <a:ext cx="1547812" cy="2016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7937</xdr:rowOff>
    </xdr:from>
    <xdr:to>
      <xdr:col>2</xdr:col>
      <xdr:colOff>285750</xdr:colOff>
      <xdr:row>26</xdr:row>
      <xdr:rowOff>111125</xdr:rowOff>
    </xdr:to>
    <mc:AlternateContent xmlns:mc="http://schemas.openxmlformats.org/markup-compatibility/2006" xmlns:a14="http://schemas.microsoft.com/office/drawing/2010/main">
      <mc:Choice Requires="a14">
        <xdr:graphicFrame macro="">
          <xdr:nvGraphicFramePr>
            <xdr:cNvPr id="19" name="Discount 1">
              <a:extLst>
                <a:ext uri="{FF2B5EF4-FFF2-40B4-BE49-F238E27FC236}">
                  <a16:creationId xmlns:a16="http://schemas.microsoft.com/office/drawing/2014/main" id="{3EE9D865-5A24-4BA5-B2D1-CBAC50168026}"/>
                </a:ext>
              </a:extLst>
            </xdr:cNvPr>
            <xdr:cNvGraphicFramePr/>
          </xdr:nvGraphicFramePr>
          <xdr:xfrm>
            <a:off x="0" y="0"/>
            <a:ext cx="0" cy="0"/>
          </xdr:xfrm>
          <a:graphic>
            <a:graphicData uri="http://schemas.microsoft.com/office/drawing/2010/slicer">
              <sle:slicer xmlns:sle="http://schemas.microsoft.com/office/drawing/2010/slicer" name="Discount 1"/>
            </a:graphicData>
          </a:graphic>
        </xdr:graphicFrame>
      </mc:Choice>
      <mc:Fallback xmlns="">
        <xdr:sp macro="" textlink="">
          <xdr:nvSpPr>
            <xdr:cNvPr id="0" name=""/>
            <xdr:cNvSpPr>
              <a:spLocks noTextEdit="1"/>
            </xdr:cNvSpPr>
          </xdr:nvSpPr>
          <xdr:spPr>
            <a:xfrm>
              <a:off x="0" y="2714625"/>
              <a:ext cx="1563688" cy="2373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21.910160648149" createdVersion="8" refreshedVersion="8" minRefreshableVersion="3" recordCount="112" xr:uid="{C68ED7AA-123A-4D96-8103-AA191FFC3DAB}">
  <cacheSource type="worksheet">
    <worksheetSource ref="A1:I113" sheet="Excel_jumia (2)"/>
  </cacheSource>
  <cacheFields count="9">
    <cacheField name="Product" numFmtId="0">
      <sharedItems/>
    </cacheField>
    <cacheField name="Current price" numFmtId="2">
      <sharedItems containsSemiMixedTypes="0" containsString="0" containsNumber="1" containsInteger="1" minValue="38" maxValue="3750"/>
    </cacheField>
    <cacheField name="Old Price" numFmtId="2">
      <sharedItems containsSemiMixedTypes="0" containsString="0" containsNumber="1" containsInteger="1" minValue="80" maxValue="6143"/>
    </cacheField>
    <cacheField name="Discount" numFmtId="9">
      <sharedItems containsSemiMixedTypes="0" containsString="0" containsNumber="1" minValue="0.01" maxValue="0.64"/>
    </cacheField>
    <cacheField name="Absolute Discount" numFmtId="2">
      <sharedItems containsSemiMixedTypes="0" containsString="0" containsNumber="1" containsInteger="1" minValue="24" maxValue="2585"/>
    </cacheField>
    <cacheField name="Review" numFmtId="0">
      <sharedItems containsString="0" containsBlank="1" containsNumber="1" containsInteger="1" minValue="-69" maxValue="-1"/>
    </cacheField>
    <cacheField name="Ratings" numFmtId="164">
      <sharedItems containsString="0" containsBlank="1" containsNumber="1" minValue="2" maxValue="5"/>
    </cacheField>
    <cacheField name="Qualitative Rating" numFmtId="164">
      <sharedItems count="3">
        <s v="Excellent"/>
        <s v="Average"/>
        <s v="Poor"/>
      </sharedItems>
    </cacheField>
    <cacheField name="Discount Percentage" numFmtId="164">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21.937680208335" createdVersion="8" refreshedVersion="8" minRefreshableVersion="3" recordCount="112" xr:uid="{93EF860F-CC77-454A-9260-9519D410620F}">
  <cacheSource type="worksheet">
    <worksheetSource ref="A1:I113" sheet="Excel_jumia(questions)"/>
  </cacheSource>
  <cacheFields count="9">
    <cacheField name="Product" numFmtId="0">
      <sharedItems count="109">
        <s v="120W Cordless Vacuum Cleaners Handheld Electric Vacuum Cleaner"/>
        <s v="137 Pieces Cake Decorating Tool Set Baking Supplies"/>
        <s v="Electronic Digital Display Vernier Caliper"/>
        <s v="3D Waterproof EVA Plastic Shower Curtain 1.8*2Mtrs"/>
        <s v="100 Pcs Crochet Hook Tool Set Knitting Hook Set With Box"/>
        <s v="Punch-free Great Load Bearing Bathroom Storage Rack Wall Shelf-White"/>
        <s v="53 Pieces/Set Yarn Knitting Crochet Hooks With Bag - Pansies"/>
        <s v="Portable Mini Cordless Car Vacuum Cleaner - Blue"/>
        <s v="52 Pieces Cake Decorating Tool Set Gift Kit Baking Supplies"/>
        <s v="53Pcs/Set Yarn Knitting Crochet Hooks With Bag - Fortune Cat"/>
        <s v="Agapeon Toothbrush Holder And Toothpaste Dispenser"/>
        <s v="VIC Wireless Vacuum Cleaner Dual Use For Home And Car 120W High Power Powerful"/>
        <s v="Intelligent  LED Body Sensor Wireless Lighting Night Light USB"/>
        <s v="220V 60W Electric Soldering Iron Kits With Tools, Tips, And Multimeter"/>
        <s v="Metal Decorative Hooks Key Hangers Entryway Wall Hooks Towel Hooks - Home"/>
        <s v="Foldable Overbed Table/Desk"/>
        <s v="5-PCS Stainless Steel Cooking Pot Set With Steamed Slices"/>
        <s v="3PCS Single Head Knitting Crochet Sweater Needle Set"/>
        <s v="12 Litre Black Insulated Lunch Box"/>
        <s v="40cm Gold DIY Acrylic Wall Sticker Clock"/>
        <s v="12 Litre Insulated Lunch Box Grey"/>
        <s v="Genebre 115 In 1 Screwdriver Repairing Tool Set For IPhone Cellphone Hand Tool"/>
        <s v="Portable Wardrobe Nonwoven With 3 Hanging Rods And 6 Storage Shelves"/>
        <s v="Mythco 120COB Solar Wall Ligt With Motion Sensor And Remote Control 3 Modes"/>
        <s v="Exfoliate And Exfoliate Face Towel - Black"/>
        <s v="LED Eye Protection  Desk Lamp , Study, Reading, USB Fan - Double Pen Holder"/>
        <s v="Multifunction Laser Level With Adjustment Tripod"/>
        <s v="LASA 3 Tier Bamboo Shoe Bench Storage Shelf"/>
        <s v="380ML USB Rechargeable Portable Small Blenders And Juicers"/>
        <s v="Electric LED UV Mosquito Killer Lamp, Outdoor/Indoor Fly Killer Trap Light -USB"/>
        <s v="Weighing Scale Digital Bathroom Body Fat Scale USB-Black"/>
        <s v="7-piece Set Of Storage Bags, Travel Storage Bags, Shoe Bags"/>
        <s v="Artificial Potted Flowers Room Decorative Flowers (2 Pieces)"/>
        <s v="Watercolour Gold Foil Textured Print Pillow Cover"/>
        <s v="LASA Digital Thermometer And Hydrometer"/>
        <s v="LED Romantic Spaceship Starry Sky Projector,Children's Bedroom Night Light-Blue"/>
        <s v="5 Pieces/set Of Stainless Steel Induction Cooker Pots"/>
        <s v="LASA FOLDING TABLE SERVING STAND"/>
        <s v="13 In 1 Home Repair Tools Box Kit Set"/>
        <s v="Wrought Iron Bathroom Shelf Wall Mounted Free Punch Toilet Rack"/>
        <s v="32PCS Portable Cordless Drill Set With Cyclic Battery Drive -26 Variable Speed"/>
        <s v="Large Lazy Inflatable Sofa Chairs PVC Lounger Seat Bag"/>
        <s v="Portable Home Small Air Humidifier 3-Speed Fan - Green"/>
        <s v="LED Wall Digital Alarm Clock Study Home 12 / 24H Clock Calendar"/>
        <s v="LASA Aluminum Folding Truck Hand Cart - 68kg Max"/>
        <s v="Classic Black Cat Cotton Hemp Pillow Case For Home Car"/>
        <s v="Anti-Skid Absorbent Insulation Coaster  For Home Office"/>
        <s v="Peacock  Throw Pillow Cushion Case For Home Car"/>
        <s v="115  Piece Set Of Multifunctional Precision Screwdrivers"/>
        <s v="1/2/3 Seater Elastic Sofa Cover,Living Room/Home Decor Chair Cover-Grey"/>
        <s v="Desk Foldable Fan Adjustable Fan Strong Wind 3 Gear Usb"/>
        <s v="Wall-mounted Sticker Punch-free Plug Fixer"/>
        <s v="Bedroom Simple Floor Hanging Clothes Rack Single Pole Hat Rack - White"/>
        <s v="Household Pineapple Peeler Peeler"/>
        <s v="Memory Foam Neck Pillow Cover, With Pillow Core - 50*30cm"/>
        <s v="DIY File Folder, Office Drawer File Holder, Pen Holder, Desktop Storage Rack"/>
        <s v="Konka Healty Electric Kettle, 24-hour Heat Preservation,1.5L,800W, White"/>
        <s v="6 In 1 Bottle Can Opener Multifunctional Easy Opener"/>
        <s v="Creative Owl Shape Keychain Black"/>
        <s v="Simple Metal Dog Art Sculpture Decoration For Home Office"/>
        <s v="Modern Sofa Throw Pillow Cover-45x45cm-Blue&amp;Red"/>
        <s v="Christmas Elk Fence Yard Lawn Decorations Cute For Holidays"/>
        <s v="Brush &amp; Paintbrush Cleaning Tool Pink"/>
        <s v="Wall Clock With Hidden Safe Box"/>
        <s v="2PCS Ice Silk Square Cushion Cover Pillowcases - 65x65cm"/>
        <s v="4M Float Switch Water Level Controller -Water Tank"/>
        <s v="Car Phone Charging Stand"/>
        <s v="Angle Measuring Tool Full Metal Multi Angle Measuring Tool"/>
        <s v="7PCS Silicone Thumb Knife Finger Protector Vegetable Harvesting Knife"/>
        <s v="Cartoon Car Decoration Cute Individuality For Car Home Desk"/>
        <s v="4 Piece Coloured Stainless Steel Kitchenware Set"/>
        <s v="Baby Early Education Shape And Color Cognitive Training Toys"/>
        <s v="Christmas Fence Garden Decorations Outdoor For Holiday Home"/>
        <s v="Portable Wine Table With Folding Round Table"/>
        <s v="Sewing Machine Needle Threader Stitch Insertion Tool Automatic Quick Sewing"/>
        <s v="2PCS/LOT Solar LED Outdoor Intelligent Light Controlled Wall Lamp"/>
        <s v="6 Layers Steel Pipe Assembling Dustproof Storage Shoe Cabinet"/>
        <s v="Black Simple Water Cup Wine Coaster Anti Slip Absorbent"/>
        <s v="MultiFunctional Storage Rack Multi-layer Boo elf"/>
        <s v="3PCS Rotary Scraper Thermomix For Kitchen"/>
        <s v="Multifunctional Hanging Storage Box Storage Bag (4 Layers)"/>
        <s v="4pcs Bathroom/Kitchen Towel Rack,Roll Paper Holder,Towel Bars,Hook"/>
        <s v="Balloon Insert, Birthday Party Balloon Set, PU Leather"/>
        <s v="8in1 Screwdriver With LED Light"/>
        <s v="Cute Christmas Fence Garden Decorations For Holiday Home"/>
        <s v="9pcs Gas Mask, For Painting, Dust, Formaldehyde Grinding, Polishing"/>
        <s v="LASA Stainless Steel Double Wall Mount Soap Dispenser - 500ml"/>
        <s v="2pcs Solar Street Light Flood Light Outdoor"/>
        <s v="5m Waterproof Spherical LED String Lights Outdoor Ball Chain Lights Party Lighting Decoration Adjustable"/>
        <s v="LED Solar Street Light-fake Camera"/>
        <s v="Cartoon Embroidered Mini Towel Bear Cotton Wash Cloth Hand 4pcs"/>
        <s v="60W Hot Melt Glue Sprayer - Efficient And Stable Glue Dispensing"/>
        <s v="12V 19500rpm Handheld Electric Angle Grinder Tool - UK - Yellow/Black"/>
        <s v="1PC Refrigerator Food Seal Pocket Fridge Bags"/>
        <s v="Pilates Cloth Bag Waterproof Durable High Capacity Purple"/>
        <s v="Office Chair Lumbar Back Support Spine Posture Correction Pillow Car Cushion"/>
        <s v="Wall-Mounted Toothbrush Toothpaste Holder With Multiple Slots"/>
        <s v="Outdoor Portable Water Bottle With Medicine Box - 600ML - Black"/>
        <s v="Wall Mount Automatic Toothpaste Dispenser Toothbrush Holder Toothpaste Squeezer"/>
        <s v="Cushion Silicone Butt Cushion Summer Ice Cushion Honeycomb Gel Cushion"/>
        <s v="Metal Wall Clock Silver Dial Crystal Jewelry Round Home Decoration Wall Clock"/>
        <s v="Multi-purpose Rice Drainage Basket And Fruit And Vegetable Drainage Sieve"/>
        <s v="Shower Cap Wide Elastic Band Cover Reusable Bashroom Cap"/>
        <s v="Pen Grips For Kids Pen Grip Posture Correction Tool For Kids"/>
        <s v="2 Pairs Cowhide Split Leather Work Gloves.32â„‰ Or Above Welding Gloves"/>
        <s v="Portable Soap Dispenser Kitchen Detergent Press Box Kitchen Tools"/>
        <s v="Shower Nozzle Cleaning Unclogging Needle Mini Crevice Small Hole Cleaning Brush"/>
        <s v="Thickening Multipurpose Non Stick Easy To Clean Heat Resistant Spoon Pad"/>
        <s v="24 Grid Wall-mounted Sundries Organiser Fabric Closet Bag Storage Rack"/>
      </sharedItems>
    </cacheField>
    <cacheField name="Current price" numFmtId="2">
      <sharedItems containsSemiMixedTypes="0" containsString="0" containsNumber="1" containsInteger="1" minValue="38" maxValue="3750"/>
    </cacheField>
    <cacheField name="Old Price" numFmtId="2">
      <sharedItems containsSemiMixedTypes="0" containsString="0" containsNumber="1" containsInteger="1" minValue="80" maxValue="6143"/>
    </cacheField>
    <cacheField name="Discount" numFmtId="9">
      <sharedItems containsSemiMixedTypes="0" containsString="0" containsNumber="1" minValue="0.01" maxValue="0.64" count="46">
        <n v="0.49"/>
        <n v="0.24"/>
        <n v="0.35"/>
        <n v="0.34"/>
        <n v="0.41"/>
        <n v="0.27"/>
        <n v="0.25"/>
        <n v="0.3"/>
        <n v="0.45"/>
        <n v="0.22"/>
        <n v="0.52"/>
        <n v="0.09"/>
        <n v="0.47"/>
        <n v="0.23"/>
        <n v="0.55000000000000004"/>
        <n v="0.53"/>
        <n v="0.32"/>
        <n v="0.2"/>
        <n v="0.18"/>
        <n v="0.54"/>
        <n v="0.48"/>
        <n v="0.33"/>
        <n v="0.5"/>
        <n v="0.37"/>
        <n v="0.43"/>
        <n v="0.42"/>
        <n v="0.13"/>
        <n v="0.39"/>
        <n v="0.28999999999999998"/>
        <n v="0.26"/>
        <n v="0.19"/>
        <n v="0.51"/>
        <n v="0.46"/>
        <n v="0.38"/>
        <n v="0.4"/>
        <n v="0.21"/>
        <n v="0.64"/>
        <n v="0.61"/>
        <n v="0.36"/>
        <n v="0.14000000000000001"/>
        <n v="0.11"/>
        <n v="0.08"/>
        <n v="0.04"/>
        <n v="0.03"/>
        <n v="0.02"/>
        <n v="0.01"/>
      </sharedItems>
    </cacheField>
    <cacheField name="Absolute Discount" numFmtId="2">
      <sharedItems containsSemiMixedTypes="0" containsString="0" containsNumber="1" containsInteger="1" minValue="24" maxValue="2585"/>
    </cacheField>
    <cacheField name="Review" numFmtId="0">
      <sharedItems containsString="0" containsBlank="1" containsNumber="1" containsInteger="1" minValue="1" maxValue="69" count="24">
        <n v="69"/>
        <n v="55"/>
        <n v="49"/>
        <n v="44"/>
        <n v="39"/>
        <n v="36"/>
        <n v="32"/>
        <n v="24"/>
        <n v="20"/>
        <n v="17"/>
        <n v="16"/>
        <n v="15"/>
        <n v="14"/>
        <n v="13"/>
        <n v="12"/>
        <n v="10"/>
        <n v="9"/>
        <n v="7"/>
        <n v="6"/>
        <n v="5"/>
        <n v="3"/>
        <n v="2"/>
        <n v="1"/>
        <m/>
      </sharedItems>
    </cacheField>
    <cacheField name="Ratings" numFmtId="0">
      <sharedItems containsString="0" containsBlank="1" containsNumber="1" minValue="2" maxValue="5" count="23">
        <n v="2.8"/>
        <n v="4.5999999999999996"/>
        <n v="4.7"/>
        <n v="4.3"/>
        <n v="4.5"/>
        <n v="4.0999999999999996"/>
        <n v="2.6"/>
        <n v="2.9"/>
        <n v="2.7"/>
        <n v="4"/>
        <n v="4.4000000000000004"/>
        <n v="2.1"/>
        <n v="3.3"/>
        <n v="3.8"/>
        <n v="4.8"/>
        <n v="3"/>
        <n v="4.2"/>
        <n v="2.2999999999999998"/>
        <n v="2.2000000000000002"/>
        <n v="2.5"/>
        <n v="5"/>
        <n v="2"/>
        <m/>
      </sharedItems>
    </cacheField>
    <cacheField name="Qualitative Rating" numFmtId="0">
      <sharedItems count="3">
        <s v="Poor"/>
        <s v="Excellent"/>
        <s v="Average"/>
      </sharedItems>
    </cacheField>
    <cacheField name="Discount Percentage" numFmtId="0">
      <sharedItems count="3">
        <s v="High Discount"/>
        <s v="Medium Discount"/>
        <s v="Low Discount"/>
      </sharedItems>
    </cacheField>
  </cacheFields>
  <extLst>
    <ext xmlns:x14="http://schemas.microsoft.com/office/spreadsheetml/2009/9/main" uri="{725AE2AE-9491-48be-B2B4-4EB974FC3084}">
      <x14:pivotCacheDefinition pivotCacheId="539280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s v="115  Piece Set Of Multifunctional Precision Screwdrivers"/>
    <n v="950"/>
    <n v="1525"/>
    <n v="0.38"/>
    <n v="575"/>
    <n v="-2"/>
    <n v="4.5"/>
    <x v="0"/>
    <s v="Medium Discount"/>
  </r>
  <r>
    <s v="Metal Decorative Hooks Key Hangers Entryway Wall Hooks Towel Hooks - Home"/>
    <n v="527"/>
    <n v="999"/>
    <n v="0.47"/>
    <n v="472"/>
    <n v="-14"/>
    <n v="4.0999999999999996"/>
    <x v="0"/>
    <s v="High Discount"/>
  </r>
  <r>
    <s v="Portable Mini Cordless Car Vacuum Cleaner - Blue"/>
    <n v="2199"/>
    <n v="2923"/>
    <n v="0.25"/>
    <n v="724"/>
    <n v="-24"/>
    <n v="4.5999999999999996"/>
    <x v="0"/>
    <s v="Medium Discount"/>
  </r>
  <r>
    <s v="Weighing Scale Digital Bathroom Body Fat Scale USB-Black"/>
    <n v="1580"/>
    <n v="2499"/>
    <n v="0.37"/>
    <n v="919"/>
    <n v="-7"/>
    <n v="4.7"/>
    <x v="0"/>
    <s v="Medium Discount"/>
  </r>
  <r>
    <s v="Portable Home Small Air Humidifier 3-Speed Fan - Green"/>
    <n v="1740"/>
    <n v="2356"/>
    <n v="0.26"/>
    <n v="616"/>
    <n v="-5"/>
    <n v="4.8"/>
    <x v="0"/>
    <s v="Medium Discount"/>
  </r>
  <r>
    <s v="220V 60W Electric Soldering Iron Kits With Tools, Tips, And Multimeter"/>
    <n v="2999"/>
    <n v="3290"/>
    <n v="0.09"/>
    <n v="291"/>
    <n v="-15"/>
    <n v="4"/>
    <x v="1"/>
    <s v="Low Discount"/>
  </r>
  <r>
    <s v="137 Pieces Cake Decorating Tool Set Baking Supplies"/>
    <n v="2319"/>
    <n v="3032"/>
    <n v="0.24"/>
    <n v="713"/>
    <n v="-55"/>
    <n v="4.5999999999999996"/>
    <x v="0"/>
    <s v="Medium Discount"/>
  </r>
  <r>
    <s v="Desk Foldable Fan Adjustable Fan Strong Wind 3 Gear Usb"/>
    <n v="988"/>
    <n v="1580"/>
    <n v="0.37"/>
    <n v="592"/>
    <n v="-2"/>
    <n v="4"/>
    <x v="1"/>
    <s v="Medium Discount"/>
  </r>
  <r>
    <s v="LASA FOLDING TABLE SERVING STAND"/>
    <n v="1274"/>
    <n v="2800"/>
    <n v="0.55000000000000004"/>
    <n v="1526"/>
    <n v="-5"/>
    <n v="4.8"/>
    <x v="0"/>
    <s v="High Discount"/>
  </r>
  <r>
    <s v="13 In 1 Home Repair Tools Box Kit Set"/>
    <n v="1600"/>
    <n v="2929"/>
    <n v="0.45"/>
    <n v="1329"/>
    <n v="-5"/>
    <n v="3.8"/>
    <x v="1"/>
    <s v="High Discount"/>
  </r>
  <r>
    <s v="Genebre 115 In 1 Screwdriver Repairing Tool Set For IPhone Cellphone Hand Tool"/>
    <n v="799"/>
    <n v="999"/>
    <n v="0.2"/>
    <n v="200"/>
    <n v="-12"/>
    <n v="4.0999999999999996"/>
    <x v="0"/>
    <s v="Medium Discount"/>
  </r>
  <r>
    <s v="100 Pcs Crochet Hook Tool Set Knitting Hook Set With Box"/>
    <n v="990"/>
    <n v="1500"/>
    <n v="0.34"/>
    <n v="510"/>
    <n v="-39"/>
    <n v="4.7"/>
    <x v="0"/>
    <s v="Medium Discount"/>
  </r>
  <r>
    <s v="40cm Gold DIY Acrylic Wall Sticker Clock"/>
    <n v="552"/>
    <n v="1035"/>
    <n v="0.47"/>
    <n v="483"/>
    <n v="-12"/>
    <n v="4.8"/>
    <x v="0"/>
    <s v="High Discount"/>
  </r>
  <r>
    <s v="LASA Digital Thermometer And Hydrometer"/>
    <n v="501"/>
    <n v="860"/>
    <n v="0.42"/>
    <n v="359"/>
    <n v="-6"/>
    <n v="4.5"/>
    <x v="0"/>
    <s v="High Discount"/>
  </r>
  <r>
    <s v="Multifunction Laser Level With Adjustment Tripod"/>
    <n v="1680"/>
    <n v="2499"/>
    <n v="0.33"/>
    <n v="819"/>
    <n v="-9"/>
    <n v="4.2"/>
    <x v="0"/>
    <s v="Medium Discount"/>
  </r>
  <r>
    <s v="Anti-Skid Absorbent Insulation Coaster  For Home Office"/>
    <n v="332"/>
    <n v="684"/>
    <n v="0.51"/>
    <n v="352"/>
    <n v="-2"/>
    <n v="5"/>
    <x v="0"/>
    <s v="High Discount"/>
  </r>
  <r>
    <s v="Peacock  Throw Pillow Cushion Case For Home Car"/>
    <n v="195"/>
    <n v="360"/>
    <n v="0.46"/>
    <n v="165"/>
    <n v="-2"/>
    <n v="5"/>
    <x v="0"/>
    <s v="High Discount"/>
  </r>
  <r>
    <s v="LASA Aluminum Folding Truck Hand Cart - 68kg Max"/>
    <n v="2025"/>
    <n v="3971"/>
    <n v="0.49"/>
    <n v="1946"/>
    <n v="-3"/>
    <n v="5"/>
    <x v="0"/>
    <s v="High Discount"/>
  </r>
  <r>
    <s v="LED Wall Digital Alarm Clock Study Home 12 / 24H Clock Calendar"/>
    <n v="2999"/>
    <n v="3699"/>
    <n v="0.19"/>
    <n v="700"/>
    <n v="-5"/>
    <n v="4.5999999999999996"/>
    <x v="0"/>
    <s v="Low Discount"/>
  </r>
  <r>
    <s v="3D Waterproof EVA Plastic Shower Curtain 1.8*2Mtrs"/>
    <n v="998"/>
    <n v="1966"/>
    <n v="0.49"/>
    <n v="968"/>
    <n v="-44"/>
    <n v="4.5999999999999996"/>
    <x v="0"/>
    <s v="High Discount"/>
  </r>
  <r>
    <s v="3PCS Single Head Knitting Crochet Sweater Needle Set"/>
    <n v="38"/>
    <n v="80"/>
    <n v="0.53"/>
    <n v="42"/>
    <n v="-13"/>
    <n v="3.3"/>
    <x v="1"/>
    <s v="High Discount"/>
  </r>
  <r>
    <s v="4pcs Bathroom/Kitchen Towel Rack,Roll Paper Holder,Towel Bars,Hook"/>
    <n v="1860"/>
    <n v="3220"/>
    <n v="0.42"/>
    <n v="1360"/>
    <m/>
    <m/>
    <x v="2"/>
    <s v="High Discount"/>
  </r>
  <r>
    <s v="LED Romantic Spaceship Starry Sky Projector,Children's Bedroom Night Light-Blue"/>
    <n v="880"/>
    <n v="1350"/>
    <n v="0.35"/>
    <n v="470"/>
    <n v="-6"/>
    <n v="4"/>
    <x v="1"/>
    <s v="Medium Discount"/>
  </r>
  <r>
    <s v="Foldable Overbed Table/Desk"/>
    <n v="1650"/>
    <n v="2150"/>
    <n v="0.23"/>
    <n v="500"/>
    <n v="-14"/>
    <n v="4.4000000000000004"/>
    <x v="0"/>
    <s v="Medium Discount"/>
  </r>
  <r>
    <s v="LASA 3 Tier Bamboo Shoe Bench Storage Shelf"/>
    <n v="2048"/>
    <n v="4500"/>
    <n v="0.54"/>
    <n v="2452"/>
    <n v="-7"/>
    <n v="4.3"/>
    <x v="0"/>
    <s v="High Discount"/>
  </r>
  <r>
    <s v="Electronic Digital Display Vernier Caliper"/>
    <n v="420"/>
    <n v="647"/>
    <n v="0.35"/>
    <n v="227"/>
    <n v="-49"/>
    <n v="4.5999999999999996"/>
    <x v="0"/>
    <s v="Medium Discount"/>
  </r>
  <r>
    <s v="Portable Wardrobe Nonwoven With 3 Hanging Rods And 6 Storage Shelves"/>
    <n v="2880"/>
    <n v="3520"/>
    <n v="0.18"/>
    <n v="640"/>
    <n v="-12"/>
    <n v="3.8"/>
    <x v="1"/>
    <s v="Low Discount"/>
  </r>
  <r>
    <s v="12 Litre Black Insulated Lunch Box"/>
    <n v="1350"/>
    <n v="1990"/>
    <n v="0.32"/>
    <n v="640"/>
    <n v="-13"/>
    <n v="3.8"/>
    <x v="1"/>
    <s v="Medium Discount"/>
  </r>
  <r>
    <s v="52 Pieces Cake Decorating Tool Set Gift Kit Baking Supplies"/>
    <n v="1758"/>
    <n v="2499"/>
    <n v="0.3"/>
    <n v="741"/>
    <n v="-20"/>
    <n v="4.0999999999999996"/>
    <x v="0"/>
    <s v="Medium Discount"/>
  </r>
  <r>
    <s v="MultiFunctional Storage Rack Multi-layer Boo elf"/>
    <n v="2200"/>
    <n v="4080"/>
    <n v="0.46"/>
    <n v="1880"/>
    <m/>
    <m/>
    <x v="2"/>
    <s v="High Discount"/>
  </r>
  <r>
    <s v="Exfoliate And Exfoliate Face Towel - Black"/>
    <n v="185"/>
    <n v="382"/>
    <n v="0.52"/>
    <n v="197"/>
    <n v="-9"/>
    <n v="4.3"/>
    <x v="0"/>
    <s v="High Discount"/>
  </r>
  <r>
    <s v="12 Litre Insulated Lunch Box Grey"/>
    <n v="980"/>
    <n v="1490"/>
    <n v="0.34"/>
    <n v="510"/>
    <n v="-12"/>
    <n v="4.7"/>
    <x v="0"/>
    <s v="Medium Discount"/>
  </r>
  <r>
    <s v="LED Eye Protection  Desk Lamp , Study, Reading, USB Fan - Double Pen Holder"/>
    <n v="1820"/>
    <n v="3490"/>
    <n v="0.48"/>
    <n v="1670"/>
    <n v="-9"/>
    <n v="4.3"/>
    <x v="0"/>
    <s v="High Discount"/>
  </r>
  <r>
    <s v="53Pcs/Set Yarn Knitting Crochet Hooks With Bag - Fortune Cat"/>
    <n v="1940"/>
    <n v="2650"/>
    <n v="0.27"/>
    <n v="710"/>
    <n v="-20"/>
    <n v="4.7"/>
    <x v="0"/>
    <s v="Medium Discount"/>
  </r>
  <r>
    <s v="53 Pieces/Set Yarn Knitting Crochet Hooks With Bag - Pansies"/>
    <n v="1980"/>
    <n v="2699"/>
    <n v="0.27"/>
    <n v="719"/>
    <n v="-32"/>
    <n v="4.5"/>
    <x v="0"/>
    <s v="Medium Discount"/>
  </r>
  <r>
    <s v="DIY File Folder, Office Drawer File Holder, Pen Holder, Desktop Storage Rack"/>
    <n v="1620"/>
    <n v="2690"/>
    <n v="0.4"/>
    <n v="1070"/>
    <n v="-1"/>
    <n v="5"/>
    <x v="0"/>
    <s v="Medium Discount"/>
  </r>
  <r>
    <s v="Classic Black Cat Cotton Hemp Pillow Case For Home Car"/>
    <n v="171"/>
    <n v="360"/>
    <n v="0.53"/>
    <n v="189"/>
    <n v="-2"/>
    <n v="5"/>
    <x v="0"/>
    <s v="High Discount"/>
  </r>
  <r>
    <s v="Punch-free Great Load Bearing Bathroom Storage Rack Wall Shelf-White"/>
    <n v="389"/>
    <n v="656"/>
    <n v="0.41"/>
    <n v="267"/>
    <n v="-36"/>
    <n v="4.3"/>
    <x v="0"/>
    <s v="High Discount"/>
  </r>
  <r>
    <s v="1/2/3 Seater Elastic Sofa Cover,Living Room/Home Decor Chair Cover-Grey"/>
    <n v="1980"/>
    <n v="3200"/>
    <n v="0.38"/>
    <n v="1220"/>
    <n v="-2"/>
    <n v="4.5"/>
    <x v="0"/>
    <s v="Medium Discount"/>
  </r>
  <r>
    <s v="LASA Stainless Steel Double Wall Mount Soap Dispenser - 500ml"/>
    <n v="2750"/>
    <n v="4471"/>
    <n v="0.38"/>
    <n v="1721"/>
    <m/>
    <m/>
    <x v="2"/>
    <s v="Medium Discount"/>
  </r>
  <r>
    <s v="4M Float Switch Water Level Controller -Water Tank"/>
    <n v="475"/>
    <n v="931"/>
    <n v="0.49"/>
    <n v="456"/>
    <m/>
    <m/>
    <x v="2"/>
    <s v="High Discount"/>
  </r>
  <r>
    <s v="Modern Sofa Throw Pillow Cover-45x45cm-Blue&amp;Red"/>
    <n v="238"/>
    <n v="476"/>
    <n v="0.5"/>
    <n v="238"/>
    <m/>
    <m/>
    <x v="2"/>
    <s v="High Discount"/>
  </r>
  <r>
    <s v="Balloon Insert, Birthday Party Balloon Set, PU Leather"/>
    <n v="610"/>
    <n v="1060"/>
    <n v="0.42"/>
    <n v="450"/>
    <m/>
    <m/>
    <x v="2"/>
    <s v="High Discount"/>
  </r>
  <r>
    <s v="Shower Cap Wide Elastic Band Cover Reusable Bashroom Cap"/>
    <n v="2132"/>
    <n v="2169"/>
    <n v="0.02"/>
    <n v="37"/>
    <m/>
    <m/>
    <x v="2"/>
    <s v="Low Discount"/>
  </r>
  <r>
    <s v="Christmas Elk Fence Yard Lawn Decorations Cute For Holidays"/>
    <n v="999"/>
    <n v="2000"/>
    <n v="0.5"/>
    <n v="1001"/>
    <m/>
    <m/>
    <x v="2"/>
    <s v="High Discount"/>
  </r>
  <r>
    <s v="60W Hot Melt Glue Sprayer - Efficient And Stable Glue Dispensing"/>
    <n v="1190"/>
    <n v="1785"/>
    <n v="0.33"/>
    <n v="595"/>
    <m/>
    <m/>
    <x v="2"/>
    <s v="Medium Discount"/>
  </r>
  <r>
    <s v="Car Phone Charging Stand"/>
    <n v="671"/>
    <n v="1316"/>
    <n v="0.49"/>
    <n v="645"/>
    <m/>
    <m/>
    <x v="2"/>
    <s v="High Discount"/>
  </r>
  <r>
    <s v="2pcs Solar Street Light Flood Light Outdoor"/>
    <n v="1200"/>
    <n v="1950"/>
    <n v="0.38"/>
    <n v="750"/>
    <m/>
    <m/>
    <x v="2"/>
    <s v="Medium Discount"/>
  </r>
  <r>
    <s v="Creative Owl Shape Keychain Black"/>
    <n v="199"/>
    <n v="504"/>
    <n v="0.61"/>
    <n v="305"/>
    <m/>
    <m/>
    <x v="2"/>
    <s v="High Discount"/>
  </r>
  <r>
    <s v="Brush &amp; Paintbrush Cleaning Tool Pink"/>
    <n v="299"/>
    <n v="600"/>
    <n v="0.5"/>
    <n v="301"/>
    <m/>
    <m/>
    <x v="2"/>
    <s v="High Discount"/>
  </r>
  <r>
    <s v="Pen Grips For Kids Pen Grip Posture Correction Tool For Kids"/>
    <n v="1660"/>
    <n v="1699"/>
    <n v="0.02"/>
    <n v="39"/>
    <m/>
    <m/>
    <x v="2"/>
    <s v="Low Discount"/>
  </r>
  <r>
    <s v="Pilates Cloth Bag Waterproof Durable High Capacity Purple"/>
    <n v="299"/>
    <n v="384"/>
    <n v="0.22"/>
    <n v="85"/>
    <m/>
    <m/>
    <x v="2"/>
    <s v="Medium Discount"/>
  </r>
  <r>
    <s v="Multi-purpose Rice Drainage Basket And Fruit And Vegetable Drainage Sieve"/>
    <n v="1459"/>
    <n v="1499"/>
    <n v="0.03"/>
    <n v="40"/>
    <m/>
    <m/>
    <x v="2"/>
    <s v="Low Discount"/>
  </r>
  <r>
    <s v="Cute Christmas Fence Garden Decorations For Holiday Home"/>
    <n v="799"/>
    <n v="1343"/>
    <n v="0.41"/>
    <n v="544"/>
    <m/>
    <m/>
    <x v="2"/>
    <s v="High Discount"/>
  </r>
  <r>
    <s v="Simple Metal Dog Art Sculpture Decoration For Home Office"/>
    <n v="499"/>
    <n v="900"/>
    <n v="0.45"/>
    <n v="401"/>
    <m/>
    <m/>
    <x v="2"/>
    <s v="High Discount"/>
  </r>
  <r>
    <s v="Christmas Fence Garden Decorations Outdoor For Holiday Home"/>
    <n v="699"/>
    <n v="1343"/>
    <n v="0.48"/>
    <n v="644"/>
    <m/>
    <m/>
    <x v="2"/>
    <s v="High Discount"/>
  </r>
  <r>
    <s v="Angle Measuring Tool Full Metal Multi Angle Measuring Tool"/>
    <n v="799"/>
    <n v="1567"/>
    <n v="0.49"/>
    <n v="768"/>
    <m/>
    <m/>
    <x v="2"/>
    <s v="High Discount"/>
  </r>
  <r>
    <s v="12V 19500rpm Handheld Electric Angle Grinder Tool - UK - Yellow/Black"/>
    <n v="2799"/>
    <n v="3810"/>
    <n v="0.27"/>
    <n v="1011"/>
    <m/>
    <m/>
    <x v="2"/>
    <s v="Medium Discount"/>
  </r>
  <r>
    <s v="Simple Metal Dog Art Sculpture Decoration For Home Office"/>
    <n v="399"/>
    <n v="896"/>
    <n v="0.55000000000000004"/>
    <n v="497"/>
    <m/>
    <m/>
    <x v="2"/>
    <s v="High Discount"/>
  </r>
  <r>
    <s v="5 Pieces/set Of Stainless Steel Induction Cooker Pots"/>
    <n v="2170"/>
    <n v="2500"/>
    <n v="0.13"/>
    <n v="330"/>
    <n v="-6"/>
    <n v="2.5"/>
    <x v="2"/>
    <s v="Low Discount"/>
  </r>
  <r>
    <s v="Mythco 120COB Solar Wall Ligt With Motion Sensor And Remote Control 3 Modes"/>
    <n v="458"/>
    <n v="986"/>
    <n v="0.54"/>
    <n v="528"/>
    <n v="-10"/>
    <n v="3"/>
    <x v="1"/>
    <s v="High Discount"/>
  </r>
  <r>
    <s v="5-PCS Stainless Steel Cooking Pot Set With Steamed Slices"/>
    <n v="2115"/>
    <n v="4700"/>
    <n v="0.55000000000000004"/>
    <n v="2585"/>
    <n v="-13"/>
    <n v="2.1"/>
    <x v="2"/>
    <s v="High Discount"/>
  </r>
  <r>
    <s v="120W Cordless Vacuum Cleaners Handheld Electric Vacuum Cleaner"/>
    <n v="445"/>
    <n v="873"/>
    <n v="0.49"/>
    <n v="428"/>
    <n v="-69"/>
    <n v="2.8"/>
    <x v="2"/>
    <s v="High Discount"/>
  </r>
  <r>
    <s v="Intelligent  LED Body Sensor Wireless Lighting Night Light USB"/>
    <n v="325"/>
    <n v="680"/>
    <n v="0.52"/>
    <n v="355"/>
    <n v="-15"/>
    <n v="2.7"/>
    <x v="2"/>
    <s v="High Discount"/>
  </r>
  <r>
    <s v="VIC Wireless Vacuum Cleaner Dual Use For Home And Car 120W High Power Powerful"/>
    <n v="1220"/>
    <n v="1555"/>
    <n v="0.22"/>
    <n v="335"/>
    <n v="-16"/>
    <n v="2.9"/>
    <x v="2"/>
    <s v="Medium Discount"/>
  </r>
  <r>
    <s v="Artificial Potted Flowers Room Decorative Flowers (2 Pieces)"/>
    <n v="990"/>
    <n v="1814"/>
    <n v="0.45"/>
    <n v="824"/>
    <n v="-6"/>
    <n v="2.2000000000000002"/>
    <x v="2"/>
    <s v="High Discount"/>
  </r>
  <r>
    <s v="380ML USB Rechargeable Portable Small Blenders And Juicers"/>
    <n v="1000"/>
    <n v="2000"/>
    <n v="0.5"/>
    <n v="1000"/>
    <n v="-7"/>
    <n v="2.2999999999999998"/>
    <x v="2"/>
    <s v="High Discount"/>
  </r>
  <r>
    <s v="32PCS Portable Cordless Drill Set With Cyclic Battery Drive -26 Variable Speed"/>
    <n v="3750"/>
    <n v="6143"/>
    <n v="0.39"/>
    <n v="2393"/>
    <n v="-5"/>
    <n v="3"/>
    <x v="1"/>
    <s v="Medium Discount"/>
  </r>
  <r>
    <s v="Agapeon Toothbrush Holder And Toothpaste Dispenser"/>
    <n v="382"/>
    <n v="700"/>
    <n v="0.45"/>
    <n v="318"/>
    <n v="-17"/>
    <n v="2.6"/>
    <x v="2"/>
    <s v="High Discount"/>
  </r>
  <r>
    <s v="Large Lazy Inflatable Sofa Chairs PVC Lounger Seat Bag"/>
    <n v="2300"/>
    <n v="3240"/>
    <n v="0.28999999999999998"/>
    <n v="940"/>
    <n v="-5"/>
    <n v="3"/>
    <x v="1"/>
    <s v="Medium Discount"/>
  </r>
  <r>
    <s v="Watercolour Gold Foil Textured Print Pillow Cover"/>
    <n v="345"/>
    <n v="602"/>
    <n v="0.43"/>
    <n v="257"/>
    <n v="-6"/>
    <n v="2.2999999999999998"/>
    <x v="2"/>
    <s v="High Discount"/>
  </r>
  <r>
    <s v="Wrought Iron Bathroom Shelf Wall Mounted Free Punch Toilet Rack"/>
    <n v="509"/>
    <n v="899"/>
    <n v="0.43"/>
    <n v="390"/>
    <n v="-5"/>
    <n v="3"/>
    <x v="1"/>
    <s v="High Discount"/>
  </r>
  <r>
    <s v="7-piece Set Of Storage Bags, Travel Storage Bags, Shoe Bags"/>
    <n v="968"/>
    <n v="1814"/>
    <n v="0.47"/>
    <n v="846"/>
    <n v="-6"/>
    <n v="2.2000000000000002"/>
    <x v="2"/>
    <s v="High Discount"/>
  </r>
  <r>
    <s v="Electric LED UV Mosquito Killer Lamp, Outdoor/Indoor Fly Killer Trap Light -USB"/>
    <n v="1570"/>
    <n v="2988"/>
    <n v="0.47"/>
    <n v="1418"/>
    <n v="-7"/>
    <n v="2.1"/>
    <x v="2"/>
    <s v="High Discount"/>
  </r>
  <r>
    <s v="2PCS/LOT Solar LED Outdoor Intelligent Light Controlled Wall Lamp"/>
    <n v="790"/>
    <n v="1485"/>
    <n v="0.47"/>
    <n v="695"/>
    <m/>
    <m/>
    <x v="2"/>
    <s v="High Discount"/>
  </r>
  <r>
    <s v="3PCS Rotary Scraper Thermomix For Kitchen"/>
    <n v="690"/>
    <n v="1200"/>
    <n v="0.43"/>
    <n v="510"/>
    <m/>
    <m/>
    <x v="2"/>
    <s v="High Discount"/>
  </r>
  <r>
    <s v="Cushion Silicone Butt Cushion Summer Ice Cushion Honeycomb Gel Cushion"/>
    <n v="1732"/>
    <n v="1799"/>
    <n v="0.04"/>
    <n v="67"/>
    <m/>
    <m/>
    <x v="2"/>
    <s v="Low Discount"/>
  </r>
  <r>
    <s v="7PCS Silicone Thumb Knife Finger Protector Vegetable Harvesting Knife"/>
    <n v="230"/>
    <n v="450"/>
    <n v="0.49"/>
    <n v="220"/>
    <m/>
    <m/>
    <x v="2"/>
    <s v="High Discount"/>
  </r>
  <r>
    <s v="Memory Foam Neck Pillow Cover, With Pillow Core - 50*30cm"/>
    <n v="1189"/>
    <n v="2199"/>
    <n v="0.46"/>
    <n v="1010"/>
    <n v="-1"/>
    <n v="3"/>
    <x v="1"/>
    <s v="High Discount"/>
  </r>
  <r>
    <s v="Bedroom Simple Floor Hanging Clothes Rack Single Pole Hat Rack - White"/>
    <n v="979"/>
    <n v="1920"/>
    <n v="0.49"/>
    <n v="941"/>
    <n v="-1"/>
    <n v="5"/>
    <x v="0"/>
    <s v="High Discount"/>
  </r>
  <r>
    <s v="5m Waterproof Spherical LED String Lights Outdoor Ball Chain Lights Party Lighting Decoration Adjustable"/>
    <n v="1460"/>
    <n v="2290"/>
    <n v="0.36"/>
    <n v="830"/>
    <m/>
    <m/>
    <x v="2"/>
    <s v="Medium Discount"/>
  </r>
  <r>
    <s v="2 Pairs Cowhide Split Leather Work Gloves.32â„‰ Or Above Welding Gloves"/>
    <n v="1666"/>
    <n v="1699"/>
    <n v="0.02"/>
    <n v="33"/>
    <m/>
    <m/>
    <x v="2"/>
    <s v="Low Discount"/>
  </r>
  <r>
    <s v="Household Pineapple Peeler Peeler"/>
    <n v="330"/>
    <n v="647"/>
    <n v="0.49"/>
    <n v="317"/>
    <n v="-1"/>
    <n v="4"/>
    <x v="1"/>
    <s v="High Discount"/>
  </r>
  <r>
    <s v="Creative Owl Shape Keychain Black"/>
    <n v="176"/>
    <n v="345"/>
    <n v="0.49"/>
    <n v="169"/>
    <m/>
    <m/>
    <x v="2"/>
    <s v="High Discount"/>
  </r>
  <r>
    <s v="Office Chair Lumbar Back Support Spine Posture Correction Pillow Car Cushion"/>
    <n v="1466"/>
    <n v="1699"/>
    <n v="0.14000000000000001"/>
    <n v="233"/>
    <m/>
    <m/>
    <x v="2"/>
    <s v="Low Discount"/>
  </r>
  <r>
    <s v="Cartoon Car Decoration Cute Individuality For Car Home Desk"/>
    <n v="274"/>
    <n v="537"/>
    <n v="0.49"/>
    <n v="263"/>
    <m/>
    <m/>
    <x v="2"/>
    <s v="High Discount"/>
  </r>
  <r>
    <s v="Outdoor Portable Water Bottle With Medicine Box - 600ML - Black"/>
    <n v="799"/>
    <n v="900"/>
    <n v="0.11"/>
    <n v="101"/>
    <m/>
    <m/>
    <x v="2"/>
    <s v="Low Discount"/>
  </r>
  <r>
    <s v="Angle Measuring Tool Full Metal Multi Angle Measuring Tool"/>
    <n v="657"/>
    <n v="1288"/>
    <n v="0.49"/>
    <n v="631"/>
    <m/>
    <m/>
    <x v="2"/>
    <s v="High Discount"/>
  </r>
  <r>
    <s v="Wall-Mounted Toothbrush Toothpaste Holder With Multiple Slots"/>
    <n v="1468"/>
    <n v="1699"/>
    <n v="0.14000000000000001"/>
    <n v="231"/>
    <m/>
    <m/>
    <x v="2"/>
    <s v="Low Discount"/>
  </r>
  <r>
    <s v="Multifunctional Hanging Storage Box Storage Bag (4 Layers)"/>
    <n v="630"/>
    <n v="1100"/>
    <n v="0.43"/>
    <n v="470"/>
    <m/>
    <m/>
    <x v="2"/>
    <s v="High Discount"/>
  </r>
  <r>
    <s v="Wall Clock With Hidden Safe Box"/>
    <n v="850"/>
    <n v="1700"/>
    <n v="0.5"/>
    <n v="850"/>
    <m/>
    <m/>
    <x v="2"/>
    <s v="High Discount"/>
  </r>
  <r>
    <s v="Portable Wine Table With Folding Round Table"/>
    <n v="1300"/>
    <n v="2500"/>
    <n v="0.48"/>
    <n v="1200"/>
    <m/>
    <m/>
    <x v="2"/>
    <s v="High Discount"/>
  </r>
  <r>
    <s v="Sewing Machine Needle Threader Stitch Insertion Tool Automatic Quick Sewing"/>
    <n v="105"/>
    <n v="200"/>
    <n v="0.48"/>
    <n v="95"/>
    <m/>
    <m/>
    <x v="2"/>
    <s v="High Discount"/>
  </r>
  <r>
    <s v="6 Layers Steel Pipe Assembling Dustproof Storage Shoe Cabinet"/>
    <n v="899"/>
    <n v="1699"/>
    <n v="0.47"/>
    <n v="800"/>
    <m/>
    <m/>
    <x v="2"/>
    <s v="High Discount"/>
  </r>
  <r>
    <s v="2PCS Ice Silk Square Cushion Cover Pillowcases - 65x65cm"/>
    <n v="1200"/>
    <n v="2400"/>
    <n v="0.5"/>
    <n v="1200"/>
    <m/>
    <m/>
    <x v="2"/>
    <s v="High Discount"/>
  </r>
  <r>
    <s v="Wall Mount Automatic Toothpaste Dispenser Toothbrush Holder Toothpaste Squeezer"/>
    <n v="1526"/>
    <n v="1660"/>
    <n v="0.08"/>
    <n v="134"/>
    <m/>
    <m/>
    <x v="2"/>
    <s v="Low Discount"/>
  </r>
  <r>
    <s v="Portable Soap Dispenser Kitchen Detergent Press Box Kitchen Tools"/>
    <n v="1462"/>
    <n v="1499"/>
    <n v="0.02"/>
    <n v="37"/>
    <m/>
    <m/>
    <x v="2"/>
    <s v="Low Discount"/>
  </r>
  <r>
    <s v="4 Piece Coloured Stainless Steel Kitchenware Set"/>
    <n v="248"/>
    <n v="486"/>
    <n v="0.49"/>
    <n v="238"/>
    <m/>
    <m/>
    <x v="2"/>
    <s v="High Discount"/>
  </r>
  <r>
    <s v="Metal Wall Clock Silver Dial Crystal Jewelry Round Home Decoration Wall Clock"/>
    <n v="3546"/>
    <n v="3699"/>
    <n v="0.04"/>
    <n v="153"/>
    <m/>
    <m/>
    <x v="2"/>
    <s v="Low Discount"/>
  </r>
  <r>
    <s v="Baby Early Education Shape And Color Cognitive Training Toys"/>
    <n v="525"/>
    <n v="1029"/>
    <n v="0.49"/>
    <n v="504"/>
    <m/>
    <m/>
    <x v="2"/>
    <s v="High Discount"/>
  </r>
  <r>
    <s v="8in1 Screwdriver With LED Light"/>
    <n v="1080"/>
    <n v="1874"/>
    <n v="0.42"/>
    <n v="794"/>
    <m/>
    <m/>
    <x v="2"/>
    <s v="High Discount"/>
  </r>
  <r>
    <s v="Konka Healty Electric Kettle, 24-hour Heat Preservation,1.5L,800W, White"/>
    <n v="3640"/>
    <n v="4588"/>
    <n v="0.21"/>
    <n v="948"/>
    <n v="-1"/>
    <n v="5"/>
    <x v="0"/>
    <s v="Medium Discount"/>
  </r>
  <r>
    <s v="9pcs Gas Mask, For Painting, Dust, Formaldehyde Grinding, Polishing"/>
    <n v="1420"/>
    <n v="2420"/>
    <n v="0.41"/>
    <n v="1000"/>
    <m/>
    <m/>
    <x v="2"/>
    <s v="High Discount"/>
  </r>
  <r>
    <s v="24 Grid Wall-mounted Sundries Organiser Fabric Closet Bag Storage Rack"/>
    <n v="1875"/>
    <n v="1899"/>
    <n v="0.01"/>
    <n v="24"/>
    <m/>
    <m/>
    <x v="2"/>
    <s v="Low Discount"/>
  </r>
  <r>
    <s v="1PC Refrigerator Food Seal Pocket Fridge Bags"/>
    <n v="198"/>
    <n v="260"/>
    <n v="0.24"/>
    <n v="62"/>
    <m/>
    <m/>
    <x v="2"/>
    <s v="Medium Discount"/>
  </r>
  <r>
    <s v="LED Solar Street Light-fake Camera"/>
    <n v="1150"/>
    <n v="1737"/>
    <n v="0.34"/>
    <n v="587"/>
    <m/>
    <m/>
    <x v="2"/>
    <s v="Medium Discount"/>
  </r>
  <r>
    <s v="Cartoon Embroidered Mini Towel Bear Cotton Wash Cloth Hand 4pcs"/>
    <n v="1190"/>
    <n v="1810"/>
    <n v="0.34"/>
    <n v="620"/>
    <m/>
    <m/>
    <x v="2"/>
    <s v="Medium Discount"/>
  </r>
  <r>
    <s v="Shower Nozzle Cleaning Unclogging Needle Mini Crevice Small Hole Cleaning Brush"/>
    <n v="1658"/>
    <n v="1699"/>
    <n v="0.02"/>
    <n v="41"/>
    <m/>
    <m/>
    <x v="2"/>
    <s v="Low Discount"/>
  </r>
  <r>
    <s v="Thickening Multipurpose Non Stick Easy To Clean Heat Resistant Spoon Pad"/>
    <n v="1768"/>
    <n v="1799"/>
    <n v="0.02"/>
    <n v="31"/>
    <m/>
    <m/>
    <x v="2"/>
    <s v="Low Discount"/>
  </r>
  <r>
    <s v="6 In 1 Bottle Can Opener Multifunctional Easy Opener"/>
    <n v="199"/>
    <n v="553"/>
    <n v="0.64"/>
    <n v="354"/>
    <m/>
    <m/>
    <x v="2"/>
    <s v="High Discount"/>
  </r>
  <r>
    <s v="Wall-mounted Sticker Punch-free Plug Fixer"/>
    <n v="450"/>
    <n v="900"/>
    <n v="0.5"/>
    <n v="450"/>
    <n v="-1"/>
    <n v="2"/>
    <x v="2"/>
    <s v="High Discount"/>
  </r>
  <r>
    <s v="Black Simple Water Cup Wine Coaster Anti Slip Absorbent"/>
    <n v="169"/>
    <n v="320"/>
    <n v="0.47"/>
    <n v="151"/>
    <m/>
    <m/>
    <x v="2"/>
    <s v="High Discoun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n v="445"/>
    <n v="873"/>
    <x v="0"/>
    <n v="428"/>
    <x v="0"/>
    <x v="0"/>
    <x v="0"/>
    <x v="0"/>
  </r>
  <r>
    <x v="1"/>
    <n v="2319"/>
    <n v="3032"/>
    <x v="1"/>
    <n v="713"/>
    <x v="1"/>
    <x v="1"/>
    <x v="1"/>
    <x v="1"/>
  </r>
  <r>
    <x v="2"/>
    <n v="420"/>
    <n v="647"/>
    <x v="2"/>
    <n v="227"/>
    <x v="2"/>
    <x v="1"/>
    <x v="1"/>
    <x v="1"/>
  </r>
  <r>
    <x v="3"/>
    <n v="998"/>
    <n v="1966"/>
    <x v="0"/>
    <n v="968"/>
    <x v="3"/>
    <x v="1"/>
    <x v="1"/>
    <x v="0"/>
  </r>
  <r>
    <x v="4"/>
    <n v="990"/>
    <n v="1500"/>
    <x v="3"/>
    <n v="510"/>
    <x v="4"/>
    <x v="2"/>
    <x v="1"/>
    <x v="1"/>
  </r>
  <r>
    <x v="5"/>
    <n v="389"/>
    <n v="656"/>
    <x v="4"/>
    <n v="267"/>
    <x v="5"/>
    <x v="3"/>
    <x v="1"/>
    <x v="0"/>
  </r>
  <r>
    <x v="6"/>
    <n v="1980"/>
    <n v="2699"/>
    <x v="5"/>
    <n v="719"/>
    <x v="6"/>
    <x v="4"/>
    <x v="1"/>
    <x v="1"/>
  </r>
  <r>
    <x v="7"/>
    <n v="2199"/>
    <n v="2923"/>
    <x v="6"/>
    <n v="724"/>
    <x v="7"/>
    <x v="1"/>
    <x v="1"/>
    <x v="1"/>
  </r>
  <r>
    <x v="8"/>
    <n v="1758"/>
    <n v="2499"/>
    <x v="7"/>
    <n v="741"/>
    <x v="8"/>
    <x v="5"/>
    <x v="1"/>
    <x v="1"/>
  </r>
  <r>
    <x v="9"/>
    <n v="1940"/>
    <n v="2650"/>
    <x v="5"/>
    <n v="710"/>
    <x v="8"/>
    <x v="2"/>
    <x v="1"/>
    <x v="1"/>
  </r>
  <r>
    <x v="10"/>
    <n v="382"/>
    <n v="700"/>
    <x v="8"/>
    <n v="318"/>
    <x v="9"/>
    <x v="6"/>
    <x v="0"/>
    <x v="0"/>
  </r>
  <r>
    <x v="11"/>
    <n v="1220"/>
    <n v="1555"/>
    <x v="9"/>
    <n v="335"/>
    <x v="10"/>
    <x v="7"/>
    <x v="0"/>
    <x v="1"/>
  </r>
  <r>
    <x v="12"/>
    <n v="325"/>
    <n v="680"/>
    <x v="10"/>
    <n v="355"/>
    <x v="11"/>
    <x v="8"/>
    <x v="0"/>
    <x v="0"/>
  </r>
  <r>
    <x v="13"/>
    <n v="2999"/>
    <n v="3290"/>
    <x v="11"/>
    <n v="291"/>
    <x v="11"/>
    <x v="9"/>
    <x v="2"/>
    <x v="2"/>
  </r>
  <r>
    <x v="14"/>
    <n v="527"/>
    <n v="999"/>
    <x v="12"/>
    <n v="472"/>
    <x v="12"/>
    <x v="5"/>
    <x v="1"/>
    <x v="0"/>
  </r>
  <r>
    <x v="15"/>
    <n v="1650"/>
    <n v="2150"/>
    <x v="13"/>
    <n v="500"/>
    <x v="12"/>
    <x v="10"/>
    <x v="1"/>
    <x v="1"/>
  </r>
  <r>
    <x v="16"/>
    <n v="2115"/>
    <n v="4700"/>
    <x v="14"/>
    <n v="2585"/>
    <x v="13"/>
    <x v="11"/>
    <x v="0"/>
    <x v="0"/>
  </r>
  <r>
    <x v="17"/>
    <n v="38"/>
    <n v="80"/>
    <x v="15"/>
    <n v="42"/>
    <x v="13"/>
    <x v="12"/>
    <x v="2"/>
    <x v="0"/>
  </r>
  <r>
    <x v="18"/>
    <n v="1350"/>
    <n v="1990"/>
    <x v="16"/>
    <n v="640"/>
    <x v="13"/>
    <x v="13"/>
    <x v="2"/>
    <x v="1"/>
  </r>
  <r>
    <x v="19"/>
    <n v="552"/>
    <n v="1035"/>
    <x v="12"/>
    <n v="483"/>
    <x v="14"/>
    <x v="14"/>
    <x v="1"/>
    <x v="0"/>
  </r>
  <r>
    <x v="20"/>
    <n v="980"/>
    <n v="1490"/>
    <x v="3"/>
    <n v="510"/>
    <x v="14"/>
    <x v="2"/>
    <x v="1"/>
    <x v="1"/>
  </r>
  <r>
    <x v="21"/>
    <n v="799"/>
    <n v="999"/>
    <x v="17"/>
    <n v="200"/>
    <x v="14"/>
    <x v="5"/>
    <x v="1"/>
    <x v="1"/>
  </r>
  <r>
    <x v="22"/>
    <n v="2880"/>
    <n v="3520"/>
    <x v="18"/>
    <n v="640"/>
    <x v="14"/>
    <x v="13"/>
    <x v="2"/>
    <x v="2"/>
  </r>
  <r>
    <x v="23"/>
    <n v="458"/>
    <n v="986"/>
    <x v="19"/>
    <n v="528"/>
    <x v="15"/>
    <x v="15"/>
    <x v="2"/>
    <x v="0"/>
  </r>
  <r>
    <x v="24"/>
    <n v="185"/>
    <n v="382"/>
    <x v="10"/>
    <n v="197"/>
    <x v="16"/>
    <x v="3"/>
    <x v="1"/>
    <x v="0"/>
  </r>
  <r>
    <x v="25"/>
    <n v="1820"/>
    <n v="3490"/>
    <x v="20"/>
    <n v="1670"/>
    <x v="16"/>
    <x v="3"/>
    <x v="1"/>
    <x v="0"/>
  </r>
  <r>
    <x v="26"/>
    <n v="1680"/>
    <n v="2499"/>
    <x v="21"/>
    <n v="819"/>
    <x v="16"/>
    <x v="16"/>
    <x v="1"/>
    <x v="1"/>
  </r>
  <r>
    <x v="27"/>
    <n v="2048"/>
    <n v="4500"/>
    <x v="19"/>
    <n v="2452"/>
    <x v="17"/>
    <x v="3"/>
    <x v="1"/>
    <x v="0"/>
  </r>
  <r>
    <x v="28"/>
    <n v="1000"/>
    <n v="2000"/>
    <x v="22"/>
    <n v="1000"/>
    <x v="17"/>
    <x v="17"/>
    <x v="0"/>
    <x v="0"/>
  </r>
  <r>
    <x v="29"/>
    <n v="1570"/>
    <n v="2988"/>
    <x v="12"/>
    <n v="1418"/>
    <x v="17"/>
    <x v="11"/>
    <x v="0"/>
    <x v="0"/>
  </r>
  <r>
    <x v="30"/>
    <n v="1580"/>
    <n v="2499"/>
    <x v="23"/>
    <n v="919"/>
    <x v="17"/>
    <x v="2"/>
    <x v="1"/>
    <x v="1"/>
  </r>
  <r>
    <x v="31"/>
    <n v="968"/>
    <n v="1814"/>
    <x v="12"/>
    <n v="846"/>
    <x v="18"/>
    <x v="18"/>
    <x v="0"/>
    <x v="0"/>
  </r>
  <r>
    <x v="32"/>
    <n v="990"/>
    <n v="1814"/>
    <x v="8"/>
    <n v="824"/>
    <x v="18"/>
    <x v="18"/>
    <x v="0"/>
    <x v="0"/>
  </r>
  <r>
    <x v="33"/>
    <n v="345"/>
    <n v="602"/>
    <x v="24"/>
    <n v="257"/>
    <x v="18"/>
    <x v="17"/>
    <x v="0"/>
    <x v="0"/>
  </r>
  <r>
    <x v="34"/>
    <n v="501"/>
    <n v="860"/>
    <x v="25"/>
    <n v="359"/>
    <x v="18"/>
    <x v="4"/>
    <x v="1"/>
    <x v="0"/>
  </r>
  <r>
    <x v="35"/>
    <n v="880"/>
    <n v="1350"/>
    <x v="2"/>
    <n v="470"/>
    <x v="18"/>
    <x v="9"/>
    <x v="2"/>
    <x v="1"/>
  </r>
  <r>
    <x v="36"/>
    <n v="2170"/>
    <n v="2500"/>
    <x v="26"/>
    <n v="330"/>
    <x v="18"/>
    <x v="19"/>
    <x v="0"/>
    <x v="2"/>
  </r>
  <r>
    <x v="37"/>
    <n v="1274"/>
    <n v="2800"/>
    <x v="14"/>
    <n v="1526"/>
    <x v="19"/>
    <x v="14"/>
    <x v="1"/>
    <x v="0"/>
  </r>
  <r>
    <x v="38"/>
    <n v="1600"/>
    <n v="2929"/>
    <x v="8"/>
    <n v="1329"/>
    <x v="19"/>
    <x v="13"/>
    <x v="2"/>
    <x v="0"/>
  </r>
  <r>
    <x v="39"/>
    <n v="509"/>
    <n v="899"/>
    <x v="24"/>
    <n v="390"/>
    <x v="19"/>
    <x v="15"/>
    <x v="2"/>
    <x v="0"/>
  </r>
  <r>
    <x v="40"/>
    <n v="3750"/>
    <n v="6143"/>
    <x v="27"/>
    <n v="2393"/>
    <x v="19"/>
    <x v="15"/>
    <x v="2"/>
    <x v="1"/>
  </r>
  <r>
    <x v="41"/>
    <n v="2300"/>
    <n v="3240"/>
    <x v="28"/>
    <n v="940"/>
    <x v="19"/>
    <x v="15"/>
    <x v="2"/>
    <x v="1"/>
  </r>
  <r>
    <x v="42"/>
    <n v="1740"/>
    <n v="2356"/>
    <x v="29"/>
    <n v="616"/>
    <x v="19"/>
    <x v="14"/>
    <x v="1"/>
    <x v="1"/>
  </r>
  <r>
    <x v="43"/>
    <n v="2999"/>
    <n v="3699"/>
    <x v="30"/>
    <n v="700"/>
    <x v="19"/>
    <x v="1"/>
    <x v="1"/>
    <x v="2"/>
  </r>
  <r>
    <x v="44"/>
    <n v="2025"/>
    <n v="3971"/>
    <x v="0"/>
    <n v="1946"/>
    <x v="20"/>
    <x v="20"/>
    <x v="1"/>
    <x v="0"/>
  </r>
  <r>
    <x v="45"/>
    <n v="171"/>
    <n v="360"/>
    <x v="15"/>
    <n v="189"/>
    <x v="21"/>
    <x v="20"/>
    <x v="1"/>
    <x v="0"/>
  </r>
  <r>
    <x v="46"/>
    <n v="332"/>
    <n v="684"/>
    <x v="31"/>
    <n v="352"/>
    <x v="21"/>
    <x v="20"/>
    <x v="1"/>
    <x v="0"/>
  </r>
  <r>
    <x v="47"/>
    <n v="195"/>
    <n v="360"/>
    <x v="32"/>
    <n v="165"/>
    <x v="21"/>
    <x v="20"/>
    <x v="1"/>
    <x v="0"/>
  </r>
  <r>
    <x v="48"/>
    <n v="950"/>
    <n v="1525"/>
    <x v="33"/>
    <n v="575"/>
    <x v="21"/>
    <x v="4"/>
    <x v="1"/>
    <x v="1"/>
  </r>
  <r>
    <x v="49"/>
    <n v="1980"/>
    <n v="3200"/>
    <x v="33"/>
    <n v="1220"/>
    <x v="21"/>
    <x v="4"/>
    <x v="1"/>
    <x v="1"/>
  </r>
  <r>
    <x v="50"/>
    <n v="988"/>
    <n v="1580"/>
    <x v="23"/>
    <n v="592"/>
    <x v="21"/>
    <x v="9"/>
    <x v="2"/>
    <x v="1"/>
  </r>
  <r>
    <x v="51"/>
    <n v="450"/>
    <n v="900"/>
    <x v="22"/>
    <n v="450"/>
    <x v="22"/>
    <x v="21"/>
    <x v="0"/>
    <x v="0"/>
  </r>
  <r>
    <x v="52"/>
    <n v="979"/>
    <n v="1920"/>
    <x v="0"/>
    <n v="941"/>
    <x v="22"/>
    <x v="20"/>
    <x v="1"/>
    <x v="0"/>
  </r>
  <r>
    <x v="53"/>
    <n v="330"/>
    <n v="647"/>
    <x v="0"/>
    <n v="317"/>
    <x v="22"/>
    <x v="9"/>
    <x v="2"/>
    <x v="0"/>
  </r>
  <r>
    <x v="54"/>
    <n v="1189"/>
    <n v="2199"/>
    <x v="32"/>
    <n v="1010"/>
    <x v="22"/>
    <x v="15"/>
    <x v="2"/>
    <x v="0"/>
  </r>
  <r>
    <x v="55"/>
    <n v="1620"/>
    <n v="2690"/>
    <x v="34"/>
    <n v="1070"/>
    <x v="22"/>
    <x v="20"/>
    <x v="1"/>
    <x v="1"/>
  </r>
  <r>
    <x v="56"/>
    <n v="3640"/>
    <n v="4588"/>
    <x v="35"/>
    <n v="948"/>
    <x v="22"/>
    <x v="20"/>
    <x v="1"/>
    <x v="1"/>
  </r>
  <r>
    <x v="57"/>
    <n v="199"/>
    <n v="553"/>
    <x v="36"/>
    <n v="354"/>
    <x v="23"/>
    <x v="22"/>
    <x v="0"/>
    <x v="0"/>
  </r>
  <r>
    <x v="58"/>
    <n v="199"/>
    <n v="504"/>
    <x v="37"/>
    <n v="305"/>
    <x v="23"/>
    <x v="22"/>
    <x v="0"/>
    <x v="0"/>
  </r>
  <r>
    <x v="59"/>
    <n v="399"/>
    <n v="896"/>
    <x v="14"/>
    <n v="497"/>
    <x v="23"/>
    <x v="22"/>
    <x v="0"/>
    <x v="0"/>
  </r>
  <r>
    <x v="60"/>
    <n v="238"/>
    <n v="476"/>
    <x v="22"/>
    <n v="238"/>
    <x v="23"/>
    <x v="22"/>
    <x v="0"/>
    <x v="0"/>
  </r>
  <r>
    <x v="61"/>
    <n v="999"/>
    <n v="2000"/>
    <x v="22"/>
    <n v="1001"/>
    <x v="23"/>
    <x v="22"/>
    <x v="0"/>
    <x v="0"/>
  </r>
  <r>
    <x v="62"/>
    <n v="299"/>
    <n v="600"/>
    <x v="22"/>
    <n v="301"/>
    <x v="23"/>
    <x v="22"/>
    <x v="0"/>
    <x v="0"/>
  </r>
  <r>
    <x v="63"/>
    <n v="850"/>
    <n v="1700"/>
    <x v="22"/>
    <n v="850"/>
    <x v="23"/>
    <x v="22"/>
    <x v="0"/>
    <x v="0"/>
  </r>
  <r>
    <x v="64"/>
    <n v="1200"/>
    <n v="2400"/>
    <x v="22"/>
    <n v="1200"/>
    <x v="23"/>
    <x v="22"/>
    <x v="0"/>
    <x v="0"/>
  </r>
  <r>
    <x v="65"/>
    <n v="475"/>
    <n v="931"/>
    <x v="0"/>
    <n v="456"/>
    <x v="23"/>
    <x v="22"/>
    <x v="0"/>
    <x v="0"/>
  </r>
  <r>
    <x v="66"/>
    <n v="671"/>
    <n v="1316"/>
    <x v="0"/>
    <n v="645"/>
    <x v="23"/>
    <x v="22"/>
    <x v="0"/>
    <x v="0"/>
  </r>
  <r>
    <x v="67"/>
    <n v="799"/>
    <n v="1567"/>
    <x v="0"/>
    <n v="768"/>
    <x v="23"/>
    <x v="22"/>
    <x v="0"/>
    <x v="0"/>
  </r>
  <r>
    <x v="68"/>
    <n v="230"/>
    <n v="450"/>
    <x v="0"/>
    <n v="220"/>
    <x v="23"/>
    <x v="22"/>
    <x v="0"/>
    <x v="0"/>
  </r>
  <r>
    <x v="58"/>
    <n v="176"/>
    <n v="345"/>
    <x v="0"/>
    <n v="169"/>
    <x v="23"/>
    <x v="22"/>
    <x v="0"/>
    <x v="0"/>
  </r>
  <r>
    <x v="69"/>
    <n v="274"/>
    <n v="537"/>
    <x v="0"/>
    <n v="263"/>
    <x v="23"/>
    <x v="22"/>
    <x v="0"/>
    <x v="0"/>
  </r>
  <r>
    <x v="67"/>
    <n v="657"/>
    <n v="1288"/>
    <x v="0"/>
    <n v="631"/>
    <x v="23"/>
    <x v="22"/>
    <x v="0"/>
    <x v="0"/>
  </r>
  <r>
    <x v="70"/>
    <n v="248"/>
    <n v="486"/>
    <x v="0"/>
    <n v="238"/>
    <x v="23"/>
    <x v="22"/>
    <x v="0"/>
    <x v="0"/>
  </r>
  <r>
    <x v="71"/>
    <n v="525"/>
    <n v="1029"/>
    <x v="0"/>
    <n v="504"/>
    <x v="23"/>
    <x v="22"/>
    <x v="0"/>
    <x v="0"/>
  </r>
  <r>
    <x v="72"/>
    <n v="699"/>
    <n v="1343"/>
    <x v="20"/>
    <n v="644"/>
    <x v="23"/>
    <x v="22"/>
    <x v="0"/>
    <x v="0"/>
  </r>
  <r>
    <x v="73"/>
    <n v="1300"/>
    <n v="2500"/>
    <x v="20"/>
    <n v="1200"/>
    <x v="23"/>
    <x v="22"/>
    <x v="0"/>
    <x v="0"/>
  </r>
  <r>
    <x v="74"/>
    <n v="105"/>
    <n v="200"/>
    <x v="20"/>
    <n v="95"/>
    <x v="23"/>
    <x v="22"/>
    <x v="0"/>
    <x v="0"/>
  </r>
  <r>
    <x v="75"/>
    <n v="790"/>
    <n v="1485"/>
    <x v="12"/>
    <n v="695"/>
    <x v="23"/>
    <x v="22"/>
    <x v="0"/>
    <x v="0"/>
  </r>
  <r>
    <x v="76"/>
    <n v="899"/>
    <n v="1699"/>
    <x v="12"/>
    <n v="800"/>
    <x v="23"/>
    <x v="22"/>
    <x v="0"/>
    <x v="0"/>
  </r>
  <r>
    <x v="77"/>
    <n v="169"/>
    <n v="320"/>
    <x v="12"/>
    <n v="151"/>
    <x v="23"/>
    <x v="22"/>
    <x v="0"/>
    <x v="0"/>
  </r>
  <r>
    <x v="78"/>
    <n v="2200"/>
    <n v="4080"/>
    <x v="32"/>
    <n v="1880"/>
    <x v="23"/>
    <x v="22"/>
    <x v="0"/>
    <x v="0"/>
  </r>
  <r>
    <x v="59"/>
    <n v="499"/>
    <n v="900"/>
    <x v="8"/>
    <n v="401"/>
    <x v="23"/>
    <x v="22"/>
    <x v="0"/>
    <x v="0"/>
  </r>
  <r>
    <x v="79"/>
    <n v="690"/>
    <n v="1200"/>
    <x v="24"/>
    <n v="510"/>
    <x v="23"/>
    <x v="22"/>
    <x v="0"/>
    <x v="0"/>
  </r>
  <r>
    <x v="80"/>
    <n v="630"/>
    <n v="1100"/>
    <x v="24"/>
    <n v="470"/>
    <x v="23"/>
    <x v="22"/>
    <x v="0"/>
    <x v="0"/>
  </r>
  <r>
    <x v="81"/>
    <n v="1860"/>
    <n v="3220"/>
    <x v="25"/>
    <n v="1360"/>
    <x v="23"/>
    <x v="22"/>
    <x v="0"/>
    <x v="0"/>
  </r>
  <r>
    <x v="82"/>
    <n v="610"/>
    <n v="1060"/>
    <x v="25"/>
    <n v="450"/>
    <x v="23"/>
    <x v="22"/>
    <x v="0"/>
    <x v="0"/>
  </r>
  <r>
    <x v="83"/>
    <n v="1080"/>
    <n v="1874"/>
    <x v="25"/>
    <n v="794"/>
    <x v="23"/>
    <x v="22"/>
    <x v="0"/>
    <x v="0"/>
  </r>
  <r>
    <x v="84"/>
    <n v="799"/>
    <n v="1343"/>
    <x v="4"/>
    <n v="544"/>
    <x v="23"/>
    <x v="22"/>
    <x v="0"/>
    <x v="0"/>
  </r>
  <r>
    <x v="85"/>
    <n v="1420"/>
    <n v="2420"/>
    <x v="4"/>
    <n v="1000"/>
    <x v="23"/>
    <x v="22"/>
    <x v="0"/>
    <x v="0"/>
  </r>
  <r>
    <x v="86"/>
    <n v="2750"/>
    <n v="4471"/>
    <x v="33"/>
    <n v="1721"/>
    <x v="23"/>
    <x v="22"/>
    <x v="0"/>
    <x v="1"/>
  </r>
  <r>
    <x v="87"/>
    <n v="1200"/>
    <n v="1950"/>
    <x v="33"/>
    <n v="750"/>
    <x v="23"/>
    <x v="22"/>
    <x v="0"/>
    <x v="1"/>
  </r>
  <r>
    <x v="88"/>
    <n v="1460"/>
    <n v="2290"/>
    <x v="38"/>
    <n v="830"/>
    <x v="23"/>
    <x v="22"/>
    <x v="0"/>
    <x v="1"/>
  </r>
  <r>
    <x v="89"/>
    <n v="1150"/>
    <n v="1737"/>
    <x v="3"/>
    <n v="587"/>
    <x v="23"/>
    <x v="22"/>
    <x v="0"/>
    <x v="1"/>
  </r>
  <r>
    <x v="90"/>
    <n v="1190"/>
    <n v="1810"/>
    <x v="3"/>
    <n v="620"/>
    <x v="23"/>
    <x v="22"/>
    <x v="0"/>
    <x v="1"/>
  </r>
  <r>
    <x v="91"/>
    <n v="1190"/>
    <n v="1785"/>
    <x v="21"/>
    <n v="595"/>
    <x v="23"/>
    <x v="22"/>
    <x v="0"/>
    <x v="1"/>
  </r>
  <r>
    <x v="92"/>
    <n v="2799"/>
    <n v="3810"/>
    <x v="5"/>
    <n v="1011"/>
    <x v="23"/>
    <x v="22"/>
    <x v="0"/>
    <x v="1"/>
  </r>
  <r>
    <x v="93"/>
    <n v="198"/>
    <n v="260"/>
    <x v="1"/>
    <n v="62"/>
    <x v="23"/>
    <x v="22"/>
    <x v="0"/>
    <x v="1"/>
  </r>
  <r>
    <x v="94"/>
    <n v="299"/>
    <n v="384"/>
    <x v="9"/>
    <n v="85"/>
    <x v="23"/>
    <x v="22"/>
    <x v="0"/>
    <x v="1"/>
  </r>
  <r>
    <x v="95"/>
    <n v="1466"/>
    <n v="1699"/>
    <x v="39"/>
    <n v="233"/>
    <x v="23"/>
    <x v="22"/>
    <x v="0"/>
    <x v="2"/>
  </r>
  <r>
    <x v="96"/>
    <n v="1468"/>
    <n v="1699"/>
    <x v="39"/>
    <n v="231"/>
    <x v="23"/>
    <x v="22"/>
    <x v="0"/>
    <x v="2"/>
  </r>
  <r>
    <x v="97"/>
    <n v="799"/>
    <n v="900"/>
    <x v="40"/>
    <n v="101"/>
    <x v="23"/>
    <x v="22"/>
    <x v="0"/>
    <x v="2"/>
  </r>
  <r>
    <x v="98"/>
    <n v="1526"/>
    <n v="1660"/>
    <x v="41"/>
    <n v="134"/>
    <x v="23"/>
    <x v="22"/>
    <x v="0"/>
    <x v="2"/>
  </r>
  <r>
    <x v="99"/>
    <n v="1732"/>
    <n v="1799"/>
    <x v="42"/>
    <n v="67"/>
    <x v="23"/>
    <x v="22"/>
    <x v="0"/>
    <x v="2"/>
  </r>
  <r>
    <x v="100"/>
    <n v="3546"/>
    <n v="3699"/>
    <x v="42"/>
    <n v="153"/>
    <x v="23"/>
    <x v="22"/>
    <x v="0"/>
    <x v="2"/>
  </r>
  <r>
    <x v="101"/>
    <n v="1459"/>
    <n v="1499"/>
    <x v="43"/>
    <n v="40"/>
    <x v="23"/>
    <x v="22"/>
    <x v="0"/>
    <x v="2"/>
  </r>
  <r>
    <x v="102"/>
    <n v="2132"/>
    <n v="2169"/>
    <x v="44"/>
    <n v="37"/>
    <x v="23"/>
    <x v="22"/>
    <x v="0"/>
    <x v="2"/>
  </r>
  <r>
    <x v="103"/>
    <n v="1660"/>
    <n v="1699"/>
    <x v="44"/>
    <n v="39"/>
    <x v="23"/>
    <x v="22"/>
    <x v="0"/>
    <x v="2"/>
  </r>
  <r>
    <x v="104"/>
    <n v="1666"/>
    <n v="1699"/>
    <x v="44"/>
    <n v="33"/>
    <x v="23"/>
    <x v="22"/>
    <x v="0"/>
    <x v="2"/>
  </r>
  <r>
    <x v="105"/>
    <n v="1462"/>
    <n v="1499"/>
    <x v="44"/>
    <n v="37"/>
    <x v="23"/>
    <x v="22"/>
    <x v="0"/>
    <x v="2"/>
  </r>
  <r>
    <x v="106"/>
    <n v="1658"/>
    <n v="1699"/>
    <x v="44"/>
    <n v="41"/>
    <x v="23"/>
    <x v="22"/>
    <x v="0"/>
    <x v="2"/>
  </r>
  <r>
    <x v="107"/>
    <n v="1768"/>
    <n v="1799"/>
    <x v="44"/>
    <n v="31"/>
    <x v="23"/>
    <x v="22"/>
    <x v="0"/>
    <x v="2"/>
  </r>
  <r>
    <x v="108"/>
    <n v="1875"/>
    <n v="1899"/>
    <x v="45"/>
    <n v="24"/>
    <x v="23"/>
    <x v="22"/>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CC184C-13C5-4918-8936-84073FEE61A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 firstHeaderRow="0" firstDataRow="1" firstDataCol="1"/>
  <pivotFields count="9">
    <pivotField showAll="0"/>
    <pivotField numFmtId="2" showAll="0"/>
    <pivotField numFmtId="2" showAll="0"/>
    <pivotField dataField="1" numFmtId="9" showAll="0"/>
    <pivotField numFmtId="2" showAll="0"/>
    <pivotField showAll="0"/>
    <pivotField dataField="1" showAll="0"/>
    <pivotField axis="axisRow" showAll="0">
      <items count="4">
        <item x="1"/>
        <item x="0"/>
        <item x="2"/>
        <item t="default"/>
      </items>
    </pivotField>
    <pivotField showAll="0"/>
  </pivotFields>
  <rowFields count="1">
    <field x="7"/>
  </rowFields>
  <rowItems count="4">
    <i>
      <x/>
    </i>
    <i>
      <x v="1"/>
    </i>
    <i>
      <x v="2"/>
    </i>
    <i t="grand">
      <x/>
    </i>
  </rowItems>
  <colFields count="1">
    <field x="-2"/>
  </colFields>
  <colItems count="2">
    <i>
      <x/>
    </i>
    <i i="1">
      <x v="1"/>
    </i>
  </colItems>
  <dataFields count="2">
    <dataField name="Average of Ratings" fld="6" subtotal="average" baseField="7" baseItem="0"/>
    <dataField name="Average of Discount" fld="3" subtotal="average" baseField="7"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07CB0D-DEF0-461F-9850-15A55FEA5EB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7" firstHeaderRow="0" firstDataRow="1" firstDataCol="1"/>
  <pivotFields count="9">
    <pivotField showAll="0"/>
    <pivotField numFmtId="2" showAll="0"/>
    <pivotField numFmtId="2" showAll="0"/>
    <pivotField dataField="1" numFmtId="9" showAll="0"/>
    <pivotField numFmtId="2" showAll="0"/>
    <pivotField dataField="1" showAll="0">
      <items count="25">
        <item x="22"/>
        <item x="21"/>
        <item x="20"/>
        <item x="19"/>
        <item x="18"/>
        <item x="17"/>
        <item x="16"/>
        <item x="15"/>
        <item x="14"/>
        <item x="13"/>
        <item x="12"/>
        <item x="11"/>
        <item x="10"/>
        <item x="9"/>
        <item x="8"/>
        <item x="7"/>
        <item x="6"/>
        <item x="5"/>
        <item x="4"/>
        <item x="3"/>
        <item x="2"/>
        <item x="1"/>
        <item x="0"/>
        <item x="23"/>
        <item t="default"/>
      </items>
    </pivotField>
    <pivotField dataField="1" showAll="0">
      <items count="24">
        <item x="21"/>
        <item x="11"/>
        <item x="18"/>
        <item x="17"/>
        <item x="19"/>
        <item x="6"/>
        <item x="8"/>
        <item x="0"/>
        <item x="7"/>
        <item x="15"/>
        <item x="12"/>
        <item x="13"/>
        <item x="9"/>
        <item x="5"/>
        <item x="16"/>
        <item x="3"/>
        <item x="10"/>
        <item x="4"/>
        <item x="1"/>
        <item x="2"/>
        <item x="14"/>
        <item x="20"/>
        <item x="22"/>
        <item t="default"/>
      </items>
    </pivotField>
    <pivotField showAll="0"/>
    <pivotField axis="axisRow" showAll="0">
      <items count="4">
        <item x="0"/>
        <item x="2"/>
        <item x="1"/>
        <item t="default"/>
      </items>
    </pivotField>
  </pivotFields>
  <rowFields count="1">
    <field x="8"/>
  </rowFields>
  <rowItems count="4">
    <i>
      <x/>
    </i>
    <i>
      <x v="1"/>
    </i>
    <i>
      <x v="2"/>
    </i>
    <i t="grand">
      <x/>
    </i>
  </rowItems>
  <colFields count="1">
    <field x="-2"/>
  </colFields>
  <colItems count="3">
    <i>
      <x/>
    </i>
    <i i="1">
      <x v="1"/>
    </i>
    <i i="2">
      <x v="2"/>
    </i>
  </colItems>
  <dataFields count="3">
    <dataField name="Average of Discount" fld="3" subtotal="average" baseField="8" baseItem="0" numFmtId="9"/>
    <dataField name="Count of Review" fld="5" subtotal="count" baseField="8" baseItem="0"/>
    <dataField name="Average of Ratings" fld="6" subtotal="average"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46EFF9-09EE-4C0F-948B-966216E5B538}"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9">
    <pivotField showAll="0"/>
    <pivotField numFmtId="2" showAll="0"/>
    <pivotField numFmtId="2" showAll="0"/>
    <pivotField numFmtId="9" showAll="0">
      <items count="47">
        <item x="45"/>
        <item x="44"/>
        <item x="43"/>
        <item x="42"/>
        <item x="41"/>
        <item x="11"/>
        <item x="40"/>
        <item x="26"/>
        <item x="39"/>
        <item x="18"/>
        <item x="30"/>
        <item x="17"/>
        <item x="35"/>
        <item x="9"/>
        <item x="13"/>
        <item x="1"/>
        <item x="6"/>
        <item x="29"/>
        <item x="5"/>
        <item x="28"/>
        <item x="7"/>
        <item x="16"/>
        <item x="21"/>
        <item x="3"/>
        <item x="2"/>
        <item x="38"/>
        <item x="23"/>
        <item x="33"/>
        <item x="27"/>
        <item x="34"/>
        <item x="4"/>
        <item x="25"/>
        <item x="24"/>
        <item x="8"/>
        <item x="32"/>
        <item x="12"/>
        <item x="20"/>
        <item x="0"/>
        <item x="22"/>
        <item x="31"/>
        <item x="10"/>
        <item x="15"/>
        <item x="19"/>
        <item x="14"/>
        <item x="37"/>
        <item x="36"/>
        <item t="default"/>
      </items>
    </pivotField>
    <pivotField numFmtId="2" showAll="0"/>
    <pivotField dataField="1" showAll="0">
      <items count="25">
        <item x="22"/>
        <item x="21"/>
        <item x="20"/>
        <item x="19"/>
        <item x="18"/>
        <item x="17"/>
        <item x="16"/>
        <item x="15"/>
        <item x="14"/>
        <item x="13"/>
        <item x="12"/>
        <item x="11"/>
        <item x="10"/>
        <item x="9"/>
        <item x="8"/>
        <item x="7"/>
        <item x="6"/>
        <item x="5"/>
        <item x="4"/>
        <item x="3"/>
        <item x="2"/>
        <item x="1"/>
        <item x="0"/>
        <item x="23"/>
        <item t="default"/>
      </items>
    </pivotField>
    <pivotField showAll="0"/>
    <pivotField showAll="0"/>
    <pivotField axis="axisRow" showAll="0">
      <items count="4">
        <item x="0"/>
        <item x="2"/>
        <item x="1"/>
        <item t="default"/>
      </items>
    </pivotField>
  </pivotFields>
  <rowFields count="1">
    <field x="8"/>
  </rowFields>
  <rowItems count="4">
    <i>
      <x/>
    </i>
    <i>
      <x v="1"/>
    </i>
    <i>
      <x v="2"/>
    </i>
    <i t="grand">
      <x/>
    </i>
  </rowItems>
  <colItems count="1">
    <i/>
  </colItems>
  <dataFields count="1">
    <dataField name="Sum of Review" fld="5"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BEB345-674A-4F81-B228-5DB4467DD4F2}"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7" firstHeaderRow="1" firstDataRow="1" firstDataCol="1"/>
  <pivotFields count="9">
    <pivotField showAll="0"/>
    <pivotField numFmtId="2" showAll="0"/>
    <pivotField numFmtId="2" showAll="0"/>
    <pivotField numFmtId="9" showAll="0"/>
    <pivotField numFmtId="2" showAll="0"/>
    <pivotField dataField="1" showAll="0">
      <items count="25">
        <item x="22"/>
        <item x="21"/>
        <item x="20"/>
        <item x="19"/>
        <item x="18"/>
        <item x="17"/>
        <item x="16"/>
        <item x="15"/>
        <item x="14"/>
        <item x="13"/>
        <item x="12"/>
        <item x="11"/>
        <item x="10"/>
        <item x="9"/>
        <item x="8"/>
        <item x="7"/>
        <item x="6"/>
        <item x="5"/>
        <item x="4"/>
        <item x="3"/>
        <item x="2"/>
        <item x="1"/>
        <item x="0"/>
        <item x="23"/>
        <item t="default"/>
      </items>
    </pivotField>
    <pivotField axis="axisRow" showAll="0">
      <items count="24">
        <item x="21"/>
        <item x="11"/>
        <item x="18"/>
        <item x="17"/>
        <item x="19"/>
        <item x="6"/>
        <item x="8"/>
        <item x="0"/>
        <item x="7"/>
        <item x="15"/>
        <item x="12"/>
        <item x="13"/>
        <item x="9"/>
        <item x="5"/>
        <item x="16"/>
        <item x="3"/>
        <item x="10"/>
        <item x="4"/>
        <item x="1"/>
        <item x="2"/>
        <item x="14"/>
        <item x="20"/>
        <item x="22"/>
        <item t="default"/>
      </items>
    </pivotField>
    <pivotField showAll="0"/>
    <pivotField showAll="0"/>
  </pivotFields>
  <rowFields count="1">
    <field x="6"/>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Review"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AA93CC-D0AD-4A1E-96A6-89C076EC57DA}"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8" firstHeaderRow="1" firstDataRow="2" firstDataCol="1"/>
  <pivotFields count="9">
    <pivotField dataField="1" showAll="0"/>
    <pivotField numFmtId="2" showAll="0"/>
    <pivotField numFmtId="2" showAll="0"/>
    <pivotField numFmtId="9" showAll="0"/>
    <pivotField numFmtId="2" showAll="0"/>
    <pivotField showAll="0"/>
    <pivotField showAll="0"/>
    <pivotField axis="axisRow" showAll="0">
      <items count="4">
        <item x="2"/>
        <item x="1"/>
        <item x="0"/>
        <item t="default"/>
      </items>
    </pivotField>
    <pivotField axis="axisCol" showAll="0">
      <items count="4">
        <item x="0"/>
        <item x="2"/>
        <item x="1"/>
        <item t="default"/>
      </items>
    </pivotField>
  </pivotFields>
  <rowFields count="1">
    <field x="7"/>
  </rowFields>
  <rowItems count="4">
    <i>
      <x/>
    </i>
    <i>
      <x v="1"/>
    </i>
    <i>
      <x v="2"/>
    </i>
    <i t="grand">
      <x/>
    </i>
  </rowItems>
  <colFields count="1">
    <field x="8"/>
  </colFields>
  <colItems count="4">
    <i>
      <x/>
    </i>
    <i>
      <x v="1"/>
    </i>
    <i>
      <x v="2"/>
    </i>
    <i t="grand">
      <x/>
    </i>
  </colItems>
  <dataFields count="1">
    <dataField name="Count of Product" fld="0" subtotal="count" baseField="0" baseItem="0"/>
  </dataField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3" format="6" series="1">
      <pivotArea type="data" outline="0" fieldPosition="0">
        <references count="2">
          <reference field="4294967294" count="1" selected="0">
            <x v="0"/>
          </reference>
          <reference field="8" count="1" selected="0">
            <x v="0"/>
          </reference>
        </references>
      </pivotArea>
    </chartFormat>
    <chartFormat chart="3" format="7" series="1">
      <pivotArea type="data" outline="0" fieldPosition="0">
        <references count="2">
          <reference field="4294967294" count="1" selected="0">
            <x v="0"/>
          </reference>
          <reference field="8" count="1" selected="0">
            <x v="1"/>
          </reference>
        </references>
      </pivotArea>
    </chartFormat>
    <chartFormat chart="3"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CD426F-94A9-4CC3-97A3-32D71B0FE923}"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9">
    <pivotField showAll="0"/>
    <pivotField numFmtId="2" showAll="0"/>
    <pivotField numFmtId="2" showAll="0"/>
    <pivotField numFmtId="9" showAll="0"/>
    <pivotField numFmtId="2" showAll="0"/>
    <pivotField dataField="1" showAll="0">
      <items count="25">
        <item x="22"/>
        <item x="21"/>
        <item x="20"/>
        <item x="19"/>
        <item x="18"/>
        <item x="17"/>
        <item x="16"/>
        <item x="15"/>
        <item x="14"/>
        <item x="13"/>
        <item x="12"/>
        <item x="11"/>
        <item x="10"/>
        <item x="9"/>
        <item x="8"/>
        <item x="7"/>
        <item x="6"/>
        <item x="5"/>
        <item x="4"/>
        <item x="3"/>
        <item x="2"/>
        <item x="1"/>
        <item x="0"/>
        <item x="23"/>
        <item t="default"/>
      </items>
    </pivotField>
    <pivotField showAll="0"/>
    <pivotField axis="axisRow" showAll="0">
      <items count="4">
        <item x="2"/>
        <item x="1"/>
        <item x="0"/>
        <item t="default"/>
      </items>
    </pivotField>
    <pivotField showAll="0">
      <items count="4">
        <item x="0"/>
        <item x="2"/>
        <item x="1"/>
        <item t="default"/>
      </items>
    </pivotField>
  </pivotFields>
  <rowFields count="1">
    <field x="7"/>
  </rowFields>
  <rowItems count="4">
    <i>
      <x/>
    </i>
    <i>
      <x v="1"/>
    </i>
    <i>
      <x v="2"/>
    </i>
    <i t="grand">
      <x/>
    </i>
  </rowItems>
  <colItems count="1">
    <i/>
  </colItems>
  <dataFields count="1">
    <dataField name="Sum of Review" fld="5" baseField="0" baseItem="0"/>
  </dataFields>
  <chartFormats count="9">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7"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2"/>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7" count="1" selected="0">
            <x v="0"/>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 xr10:uid="{3FBBE379-8979-4D85-85F4-AFCD8728FB18}" sourceName="Review">
  <pivotTables>
    <pivotTable tabId="5" name="PivotTable3"/>
  </pivotTables>
  <data>
    <tabular pivotCacheId="539280590">
      <items count="24">
        <i x="22" s="1"/>
        <i x="21" s="1"/>
        <i x="20" s="1"/>
        <i x="19" s="1"/>
        <i x="18" s="1"/>
        <i x="17" s="1"/>
        <i x="16" s="1"/>
        <i x="15" s="1"/>
        <i x="14" s="1"/>
        <i x="13" s="1"/>
        <i x="12" s="1"/>
        <i x="11" s="1"/>
        <i x="10" s="1"/>
        <i x="9" s="1"/>
        <i x="8" s="1"/>
        <i x="7" s="1"/>
        <i x="6" s="1"/>
        <i x="5" s="1"/>
        <i x="4" s="1"/>
        <i x="3" s="1"/>
        <i x="2" s="1"/>
        <i x="1" s="1"/>
        <i x="0" s="1"/>
        <i x="2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s" xr10:uid="{41C31BAF-8BCE-486A-BB01-B04882C9CC0A}" sourceName="Ratings">
  <pivotTables>
    <pivotTable tabId="5" name="PivotTable3"/>
  </pivotTables>
  <data>
    <tabular pivotCacheId="539280590">
      <items count="23">
        <i x="21" s="1"/>
        <i x="11" s="1"/>
        <i x="18" s="1"/>
        <i x="17" s="1"/>
        <i x="19" s="1"/>
        <i x="6" s="1"/>
        <i x="8" s="1"/>
        <i x="0" s="1"/>
        <i x="7" s="1"/>
        <i x="15" s="1"/>
        <i x="12" s="1"/>
        <i x="13" s="1"/>
        <i x="9" s="1"/>
        <i x="5" s="1"/>
        <i x="16" s="1"/>
        <i x="3" s="1"/>
        <i x="10" s="1"/>
        <i x="4" s="1"/>
        <i x="1" s="1"/>
        <i x="2" s="1"/>
        <i x="14" s="1"/>
        <i x="20" s="1"/>
        <i x="2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1" xr10:uid="{CEA97FC5-9553-447F-910F-C4388C7D10AF}" sourceName="Review">
  <pivotTables>
    <pivotTable tabId="15" name="PivotTable10"/>
  </pivotTables>
  <data>
    <tabular pivotCacheId="539280590">
      <items count="24">
        <i x="22" s="1"/>
        <i x="21" s="1"/>
        <i x="20" s="1"/>
        <i x="19" s="1"/>
        <i x="18" s="1"/>
        <i x="17" s="1"/>
        <i x="16" s="1"/>
        <i x="15" s="1"/>
        <i x="14" s="1"/>
        <i x="13" s="1"/>
        <i x="12" s="1"/>
        <i x="11" s="1"/>
        <i x="10" s="1"/>
        <i x="9" s="1"/>
        <i x="8" s="1"/>
        <i x="7" s="1"/>
        <i x="6" s="1"/>
        <i x="5" s="1"/>
        <i x="4" s="1"/>
        <i x="3" s="1"/>
        <i x="2" s="1"/>
        <i x="1" s="1"/>
        <i x="0" s="1"/>
        <i x="2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Percentage" xr10:uid="{64D3FAE9-0F75-4072-BE7E-2A44443EDBEA}" sourceName="Discount Percentage">
  <pivotTables>
    <pivotTable tabId="15" name="PivotTable10"/>
  </pivotTables>
  <data>
    <tabular pivotCacheId="539280590">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2" xr10:uid="{B6B16BA1-0C42-4A38-BA2D-A0A61DCDA70C}" sourceName="Review">
  <pivotTables>
    <pivotTable tabId="12" name="PivotTable7"/>
  </pivotTables>
  <data>
    <tabular pivotCacheId="539280590">
      <items count="24">
        <i x="22" s="1"/>
        <i x="21" s="1"/>
        <i x="20" s="1"/>
        <i x="19" s="1"/>
        <i x="18" s="1"/>
        <i x="17" s="1"/>
        <i x="16" s="1"/>
        <i x="15" s="1"/>
        <i x="14" s="1"/>
        <i x="13" s="1"/>
        <i x="12" s="1"/>
        <i x="11" s="1"/>
        <i x="10" s="1"/>
        <i x="9" s="1"/>
        <i x="8" s="1"/>
        <i x="7" s="1"/>
        <i x="6" s="1"/>
        <i x="5" s="1"/>
        <i x="4" s="1"/>
        <i x="3" s="1"/>
        <i x="2" s="1"/>
        <i x="1" s="1"/>
        <i x="0" s="1"/>
        <i x="2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 xr10:uid="{990B14A6-4CE7-461D-A314-052CA426906B}" sourceName="Discount">
  <pivotTables>
    <pivotTable tabId="12" name="PivotTable7"/>
  </pivotTables>
  <data>
    <tabular pivotCacheId="539280590">
      <items count="46">
        <i x="11" s="1"/>
        <i x="26" s="1"/>
        <i x="18" s="1"/>
        <i x="30" s="1"/>
        <i x="17" s="1"/>
        <i x="35" s="1"/>
        <i x="9" s="1"/>
        <i x="13" s="1"/>
        <i x="1" s="1"/>
        <i x="6" s="1"/>
        <i x="29" s="1"/>
        <i x="5" s="1"/>
        <i x="28" s="1"/>
        <i x="7" s="1"/>
        <i x="16" s="1"/>
        <i x="21" s="1"/>
        <i x="3" s="1"/>
        <i x="2" s="1"/>
        <i x="23" s="1"/>
        <i x="33" s="1"/>
        <i x="27" s="1"/>
        <i x="34" s="1"/>
        <i x="4" s="1"/>
        <i x="25" s="1"/>
        <i x="24" s="1"/>
        <i x="8" s="1"/>
        <i x="32" s="1"/>
        <i x="12" s="1"/>
        <i x="20" s="1"/>
        <i x="0" s="1"/>
        <i x="22" s="1"/>
        <i x="31" s="1"/>
        <i x="10" s="1"/>
        <i x="15" s="1"/>
        <i x="19" s="1"/>
        <i x="14" s="1"/>
        <i x="45" s="1" nd="1"/>
        <i x="44" s="1" nd="1"/>
        <i x="43" s="1" nd="1"/>
        <i x="42" s="1" nd="1"/>
        <i x="41" s="1" nd="1"/>
        <i x="40" s="1" nd="1"/>
        <i x="39" s="1" nd="1"/>
        <i x="38" s="1" nd="1"/>
        <i x="37" s="1" nd="1"/>
        <i x="3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ew" xr10:uid="{19181B08-4E03-42B4-AA1E-698F37D36DB0}" cache="Slicer_Review" caption="Review" rowHeight="241300"/>
  <slicer name="Ratings" xr10:uid="{821105C2-2552-4629-8F20-479F7638C0FD}" cache="Slicer_Ratings" caption="Ratings" startItem="1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ew 3" xr10:uid="{E91C6B7C-E4B5-41CF-AAEF-937C16B359CA}" cache="Slicer_Review2" caption="Review" rowHeight="241300"/>
  <slicer name="Discount" xr10:uid="{F5945E41-707E-4CAB-B8D0-D4F4CC196800}" cache="Slicer_Discount" caption="Discoun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ew 1" xr10:uid="{62ECC75E-3E43-4787-9886-C380D624ADAE}" cache="Slicer_Review1" caption="Review" rowHeight="241300"/>
  <slicer name="Discount Percentage" xr10:uid="{B9D0DC08-D889-449C-A6CA-F21A73D1F05D}" cache="Slicer_Discount_Percentage" caption="Discount Percentag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ew 2" xr10:uid="{4B4EA9C1-9835-4F2A-8897-84C24B8008E2}" cache="Slicer_Review1" caption="Review" rowHeight="241300"/>
  <slicer name="Discount Percentage 1" xr10:uid="{580B9D92-2981-441C-AB48-A9FCA45AB352}" cache="Slicer_Discount_Percentage" caption="Discount Percentage" rowHeight="241300"/>
  <slicer name="Discount 1" xr10:uid="{DB9BB6E2-9A68-4A6C-9580-609A8B041BDE}" cache="Slicer_Discount" caption="Discount" startItem="7"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738F6B-21FB-41BA-82B1-7E3FFE09F74B}" name="Table2" displayName="Table2" ref="A1:D11" totalsRowShown="0" headerRowDxfId="20" headerRowBorderDxfId="19" tableBorderDxfId="18" totalsRowBorderDxfId="17">
  <autoFilter ref="A1:D11" xr:uid="{F7738F6B-21FB-41BA-82B1-7E3FFE09F74B}"/>
  <tableColumns count="4">
    <tableColumn id="1" xr3:uid="{68BCFC48-6262-4546-9220-2336396B0BB5}" name="Product" dataDxfId="16"/>
    <tableColumn id="2" xr3:uid="{56EA5A87-1168-4D2C-ACE2-787A779914F0}" name="Discount %" dataDxfId="15"/>
    <tableColumn id="3" xr3:uid="{6B2508ED-DBC3-4EF6-B4F3-03A994862A0F}" name="Review" dataDxfId="14"/>
    <tableColumn id="4" xr3:uid="{6A974E79-B3ED-428B-86FB-8B503E15A703}" name="Ratings"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8A0E7B7-5DDC-45D6-9F7B-6A33CC2AFDCA}" name="Table26" displayName="Table26" ref="F6:I16" totalsRowShown="0" headerRowDxfId="12" headerRowBorderDxfId="11" tableBorderDxfId="10" totalsRowBorderDxfId="9">
  <autoFilter ref="F6:I16" xr:uid="{98A0E7B7-5DDC-45D6-9F7B-6A33CC2AFDCA}"/>
  <tableColumns count="4">
    <tableColumn id="1" xr3:uid="{78A512FE-8216-4652-B2F8-755A1019F426}" name="Product" dataDxfId="8"/>
    <tableColumn id="2" xr3:uid="{643FE2FE-BB1F-4FC7-8765-4E4AB64ACEC0}" name="Discount %" dataDxfId="7"/>
    <tableColumn id="3" xr3:uid="{8E766325-3BB4-4779-8A06-B6720ACBDB42}" name="Review" dataDxfId="6"/>
    <tableColumn id="4" xr3:uid="{B9139DDB-5ED2-44A4-9E0F-C3EC72A68811}" name="Ratings"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2.xml"/><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38944-92BA-4F18-AC0F-519FABD55035}">
  <dimension ref="A3:C7"/>
  <sheetViews>
    <sheetView workbookViewId="0">
      <selection activeCell="B12" sqref="B12"/>
    </sheetView>
  </sheetViews>
  <sheetFormatPr defaultRowHeight="14.5" x14ac:dyDescent="0.35"/>
  <cols>
    <col min="1" max="1" width="12.36328125" bestFit="1" customWidth="1"/>
    <col min="2" max="2" width="16.36328125" bestFit="1" customWidth="1"/>
    <col min="3" max="3" width="17.7265625" bestFit="1" customWidth="1"/>
  </cols>
  <sheetData>
    <row r="3" spans="1:3" x14ac:dyDescent="0.35">
      <c r="A3" s="18" t="s">
        <v>131</v>
      </c>
      <c r="B3" t="s">
        <v>135</v>
      </c>
      <c r="C3" t="s">
        <v>133</v>
      </c>
    </row>
    <row r="4" spans="1:3" x14ac:dyDescent="0.35">
      <c r="A4" s="19" t="s">
        <v>128</v>
      </c>
      <c r="B4">
        <v>3.5153846153846158</v>
      </c>
      <c r="C4" s="1">
        <v>0.37615384615384617</v>
      </c>
    </row>
    <row r="5" spans="1:3" x14ac:dyDescent="0.35">
      <c r="A5" s="19" t="s">
        <v>125</v>
      </c>
      <c r="B5">
        <v>4.6031250000000004</v>
      </c>
      <c r="C5" s="1">
        <v>0.37937500000000007</v>
      </c>
    </row>
    <row r="6" spans="1:3" x14ac:dyDescent="0.35">
      <c r="A6" s="19" t="s">
        <v>130</v>
      </c>
      <c r="B6">
        <v>2.3916666666666671</v>
      </c>
      <c r="C6" s="1">
        <v>0.36059701492537305</v>
      </c>
    </row>
    <row r="7" spans="1:3" x14ac:dyDescent="0.35">
      <c r="A7" s="19" t="s">
        <v>132</v>
      </c>
      <c r="B7">
        <v>3.8894736842105262</v>
      </c>
      <c r="C7" s="1">
        <v>0.36776785714285715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76075-07B5-480F-9530-32521EE6EC9E}">
  <dimension ref="A1:L113"/>
  <sheetViews>
    <sheetView workbookViewId="0">
      <selection activeCell="H4" sqref="H4"/>
    </sheetView>
  </sheetViews>
  <sheetFormatPr defaultRowHeight="14.5" x14ac:dyDescent="0.35"/>
  <cols>
    <col min="1" max="1" width="89.1796875" bestFit="1" customWidth="1"/>
    <col min="2" max="2" width="12.90625" style="2" bestFit="1" customWidth="1"/>
    <col min="3" max="3" width="9" style="2" bestFit="1" customWidth="1"/>
    <col min="4" max="4" width="8.81640625" style="1" bestFit="1" customWidth="1"/>
    <col min="5" max="5" width="17.6328125" style="2" bestFit="1" customWidth="1"/>
    <col min="6" max="6" width="7.453125" bestFit="1" customWidth="1"/>
    <col min="7" max="7" width="7.54296875" bestFit="1" customWidth="1"/>
    <col min="8" max="8" width="19" bestFit="1" customWidth="1"/>
    <col min="9" max="9" width="19.6328125" bestFit="1" customWidth="1"/>
    <col min="11" max="11" width="22.7265625" bestFit="1" customWidth="1"/>
    <col min="12" max="12" width="65.453125" bestFit="1" customWidth="1"/>
  </cols>
  <sheetData>
    <row r="1" spans="1:12" s="5" customFormat="1" ht="15.5" x14ac:dyDescent="0.35">
      <c r="A1" s="20" t="s">
        <v>0</v>
      </c>
      <c r="B1" s="21" t="s">
        <v>1</v>
      </c>
      <c r="C1" s="21" t="s">
        <v>115</v>
      </c>
      <c r="D1" s="24" t="s">
        <v>2</v>
      </c>
      <c r="E1" s="21" t="s">
        <v>114</v>
      </c>
      <c r="F1" s="20" t="s">
        <v>3</v>
      </c>
      <c r="G1" s="20" t="s">
        <v>113</v>
      </c>
      <c r="H1" s="20" t="s">
        <v>134</v>
      </c>
      <c r="I1" s="20" t="s">
        <v>116</v>
      </c>
      <c r="K1" s="20"/>
      <c r="L1" s="20"/>
    </row>
    <row r="2" spans="1:12" x14ac:dyDescent="0.35">
      <c r="A2" s="11" t="s">
        <v>21</v>
      </c>
      <c r="B2" s="12">
        <v>2025</v>
      </c>
      <c r="C2" s="12">
        <v>3971</v>
      </c>
      <c r="D2" s="13">
        <v>0.49</v>
      </c>
      <c r="E2" s="12">
        <v>1946</v>
      </c>
      <c r="F2" s="23">
        <v>3</v>
      </c>
      <c r="G2" s="11">
        <v>5</v>
      </c>
      <c r="H2" s="11" t="s">
        <v>125</v>
      </c>
      <c r="I2" s="11" t="s">
        <v>127</v>
      </c>
      <c r="K2" s="17" t="s">
        <v>117</v>
      </c>
      <c r="L2" s="11"/>
    </row>
    <row r="3" spans="1:12" x14ac:dyDescent="0.35">
      <c r="A3" s="11" t="s">
        <v>39</v>
      </c>
      <c r="B3" s="12">
        <v>171</v>
      </c>
      <c r="C3" s="12">
        <v>360</v>
      </c>
      <c r="D3" s="13">
        <v>0.53</v>
      </c>
      <c r="E3" s="12">
        <v>189</v>
      </c>
      <c r="F3" s="23">
        <v>2</v>
      </c>
      <c r="G3" s="11">
        <v>5</v>
      </c>
      <c r="H3" s="11" t="s">
        <v>125</v>
      </c>
      <c r="I3" s="11" t="s">
        <v>127</v>
      </c>
      <c r="K3" s="12">
        <v>1188.5</v>
      </c>
      <c r="L3" s="11"/>
    </row>
    <row r="4" spans="1:12" x14ac:dyDescent="0.35">
      <c r="A4" s="11" t="s">
        <v>19</v>
      </c>
      <c r="B4" s="12">
        <v>332</v>
      </c>
      <c r="C4" s="12">
        <v>684</v>
      </c>
      <c r="D4" s="13">
        <v>0.51</v>
      </c>
      <c r="E4" s="12">
        <v>352</v>
      </c>
      <c r="F4" s="23">
        <v>2</v>
      </c>
      <c r="G4" s="11">
        <v>5</v>
      </c>
      <c r="H4" s="11" t="s">
        <v>125</v>
      </c>
      <c r="I4" s="11" t="s">
        <v>127</v>
      </c>
      <c r="K4" s="11"/>
      <c r="L4" s="11"/>
    </row>
    <row r="5" spans="1:12" x14ac:dyDescent="0.35">
      <c r="A5" s="11" t="s">
        <v>20</v>
      </c>
      <c r="B5" s="12">
        <v>195</v>
      </c>
      <c r="C5" s="12">
        <v>360</v>
      </c>
      <c r="D5" s="13">
        <v>0.46</v>
      </c>
      <c r="E5" s="12">
        <v>165</v>
      </c>
      <c r="F5" s="23">
        <v>2</v>
      </c>
      <c r="G5" s="11">
        <v>5</v>
      </c>
      <c r="H5" s="11" t="s">
        <v>125</v>
      </c>
      <c r="I5" s="11" t="s">
        <v>127</v>
      </c>
      <c r="K5" s="17" t="s">
        <v>118</v>
      </c>
      <c r="L5" s="11"/>
    </row>
    <row r="6" spans="1:12" x14ac:dyDescent="0.35">
      <c r="A6" s="11" t="s">
        <v>81</v>
      </c>
      <c r="B6" s="12">
        <v>979</v>
      </c>
      <c r="C6" s="12">
        <v>1920</v>
      </c>
      <c r="D6" s="13">
        <v>0.49</v>
      </c>
      <c r="E6" s="12">
        <v>941</v>
      </c>
      <c r="F6" s="23">
        <v>1</v>
      </c>
      <c r="G6" s="11">
        <v>5</v>
      </c>
      <c r="H6" s="11" t="s">
        <v>125</v>
      </c>
      <c r="I6" s="11" t="s">
        <v>127</v>
      </c>
      <c r="K6" s="12">
        <v>1815.5714285714287</v>
      </c>
      <c r="L6" s="11"/>
    </row>
    <row r="7" spans="1:12" x14ac:dyDescent="0.35">
      <c r="A7" s="11" t="s">
        <v>38</v>
      </c>
      <c r="B7" s="12">
        <v>1620</v>
      </c>
      <c r="C7" s="12">
        <v>2690</v>
      </c>
      <c r="D7" s="13">
        <v>0.4</v>
      </c>
      <c r="E7" s="12">
        <v>1070</v>
      </c>
      <c r="F7" s="23">
        <v>1</v>
      </c>
      <c r="G7" s="11">
        <v>5</v>
      </c>
      <c r="H7" s="11" t="s">
        <v>125</v>
      </c>
      <c r="I7" s="11" t="s">
        <v>126</v>
      </c>
      <c r="K7" s="11"/>
      <c r="L7" s="11"/>
    </row>
    <row r="8" spans="1:12" x14ac:dyDescent="0.35">
      <c r="A8" s="11" t="s">
        <v>101</v>
      </c>
      <c r="B8" s="12">
        <v>3640</v>
      </c>
      <c r="C8" s="12">
        <v>4588</v>
      </c>
      <c r="D8" s="13">
        <v>0.21</v>
      </c>
      <c r="E8" s="12">
        <v>948</v>
      </c>
      <c r="F8" s="23">
        <v>1</v>
      </c>
      <c r="G8" s="11">
        <v>5</v>
      </c>
      <c r="H8" s="11" t="s">
        <v>125</v>
      </c>
      <c r="I8" s="11" t="s">
        <v>126</v>
      </c>
      <c r="K8" s="17" t="s">
        <v>119</v>
      </c>
      <c r="L8" s="11"/>
    </row>
    <row r="9" spans="1:12" x14ac:dyDescent="0.35">
      <c r="A9" s="11" t="s">
        <v>16</v>
      </c>
      <c r="B9" s="12">
        <v>552</v>
      </c>
      <c r="C9" s="12">
        <v>1035</v>
      </c>
      <c r="D9" s="13">
        <v>0.47</v>
      </c>
      <c r="E9" s="12">
        <v>483</v>
      </c>
      <c r="F9" s="23">
        <v>12</v>
      </c>
      <c r="G9" s="11">
        <v>4.8</v>
      </c>
      <c r="H9" s="11" t="s">
        <v>125</v>
      </c>
      <c r="I9" s="11" t="s">
        <v>127</v>
      </c>
      <c r="K9" s="22">
        <v>0.36776785714285715</v>
      </c>
      <c r="L9" s="11"/>
    </row>
    <row r="10" spans="1:12" x14ac:dyDescent="0.35">
      <c r="A10" s="11" t="s">
        <v>12</v>
      </c>
      <c r="B10" s="12">
        <v>1274</v>
      </c>
      <c r="C10" s="12">
        <v>2800</v>
      </c>
      <c r="D10" s="13">
        <v>0.55000000000000004</v>
      </c>
      <c r="E10" s="12">
        <v>1526</v>
      </c>
      <c r="F10" s="23">
        <v>5</v>
      </c>
      <c r="G10" s="11">
        <v>4.8</v>
      </c>
      <c r="H10" s="11" t="s">
        <v>125</v>
      </c>
      <c r="I10" s="11" t="s">
        <v>127</v>
      </c>
      <c r="K10" s="11"/>
      <c r="L10" s="11"/>
    </row>
    <row r="11" spans="1:12" x14ac:dyDescent="0.35">
      <c r="A11" s="11" t="s">
        <v>8</v>
      </c>
      <c r="B11" s="12">
        <v>1740</v>
      </c>
      <c r="C11" s="12">
        <v>2356</v>
      </c>
      <c r="D11" s="13">
        <v>0.26</v>
      </c>
      <c r="E11" s="12">
        <v>616</v>
      </c>
      <c r="F11" s="23">
        <v>5</v>
      </c>
      <c r="G11" s="11">
        <v>4.8</v>
      </c>
      <c r="H11" s="11" t="s">
        <v>125</v>
      </c>
      <c r="I11" s="11" t="s">
        <v>126</v>
      </c>
      <c r="K11" s="17" t="s">
        <v>120</v>
      </c>
      <c r="L11" s="11"/>
    </row>
    <row r="12" spans="1:12" x14ac:dyDescent="0.35">
      <c r="A12" s="11" t="s">
        <v>15</v>
      </c>
      <c r="B12" s="12">
        <v>990</v>
      </c>
      <c r="C12" s="12">
        <v>1500</v>
      </c>
      <c r="D12" s="13">
        <v>0.34</v>
      </c>
      <c r="E12" s="12">
        <v>510</v>
      </c>
      <c r="F12" s="23">
        <v>39</v>
      </c>
      <c r="G12" s="11">
        <v>4.7</v>
      </c>
      <c r="H12" s="11" t="s">
        <v>125</v>
      </c>
      <c r="I12" s="11" t="s">
        <v>126</v>
      </c>
      <c r="K12" s="27">
        <v>3.8894736842105258</v>
      </c>
      <c r="L12" s="11"/>
    </row>
    <row r="13" spans="1:12" x14ac:dyDescent="0.35">
      <c r="A13" s="11" t="s">
        <v>36</v>
      </c>
      <c r="B13" s="12">
        <v>1940</v>
      </c>
      <c r="C13" s="12">
        <v>2650</v>
      </c>
      <c r="D13" s="13">
        <v>0.27</v>
      </c>
      <c r="E13" s="12">
        <v>710</v>
      </c>
      <c r="F13" s="23">
        <v>20</v>
      </c>
      <c r="G13" s="11">
        <v>4.7</v>
      </c>
      <c r="H13" s="11" t="s">
        <v>125</v>
      </c>
      <c r="I13" s="11" t="s">
        <v>126</v>
      </c>
      <c r="K13" s="11"/>
      <c r="L13" s="11"/>
    </row>
    <row r="14" spans="1:12" x14ac:dyDescent="0.35">
      <c r="A14" s="11" t="s">
        <v>34</v>
      </c>
      <c r="B14" s="12">
        <v>980</v>
      </c>
      <c r="C14" s="12">
        <v>1490</v>
      </c>
      <c r="D14" s="13">
        <v>0.34</v>
      </c>
      <c r="E14" s="12">
        <v>510</v>
      </c>
      <c r="F14" s="23">
        <v>12</v>
      </c>
      <c r="G14" s="11">
        <v>4.7</v>
      </c>
      <c r="H14" s="11" t="s">
        <v>125</v>
      </c>
      <c r="I14" s="11" t="s">
        <v>126</v>
      </c>
      <c r="K14" s="17" t="s">
        <v>121</v>
      </c>
      <c r="L14" s="17" t="s">
        <v>123</v>
      </c>
    </row>
    <row r="15" spans="1:12" x14ac:dyDescent="0.35">
      <c r="A15" s="11" t="s">
        <v>7</v>
      </c>
      <c r="B15" s="12">
        <v>1580</v>
      </c>
      <c r="C15" s="12">
        <v>2499</v>
      </c>
      <c r="D15" s="13">
        <v>0.37</v>
      </c>
      <c r="E15" s="12">
        <v>919</v>
      </c>
      <c r="F15" s="23">
        <v>7</v>
      </c>
      <c r="G15" s="11">
        <v>4.7</v>
      </c>
      <c r="H15" s="11" t="s">
        <v>125</v>
      </c>
      <c r="I15" s="11" t="s">
        <v>126</v>
      </c>
      <c r="K15" s="12">
        <v>3750</v>
      </c>
      <c r="L15" s="11" t="s">
        <v>69</v>
      </c>
    </row>
    <row r="16" spans="1:12" x14ac:dyDescent="0.35">
      <c r="A16" s="11" t="s">
        <v>10</v>
      </c>
      <c r="B16" s="12">
        <v>2319</v>
      </c>
      <c r="C16" s="12">
        <v>3032</v>
      </c>
      <c r="D16" s="13">
        <v>0.24</v>
      </c>
      <c r="E16" s="12">
        <v>713</v>
      </c>
      <c r="F16" s="23">
        <v>55</v>
      </c>
      <c r="G16" s="11">
        <v>4.5999999999999996</v>
      </c>
      <c r="H16" s="11" t="s">
        <v>125</v>
      </c>
      <c r="I16" s="11" t="s">
        <v>126</v>
      </c>
      <c r="K16" s="11"/>
      <c r="L16" s="11"/>
    </row>
    <row r="17" spans="1:12" x14ac:dyDescent="0.35">
      <c r="A17" s="11" t="s">
        <v>29</v>
      </c>
      <c r="B17" s="12">
        <v>420</v>
      </c>
      <c r="C17" s="12">
        <v>647</v>
      </c>
      <c r="D17" s="13">
        <v>0.35</v>
      </c>
      <c r="E17" s="12">
        <v>227</v>
      </c>
      <c r="F17" s="23">
        <v>49</v>
      </c>
      <c r="G17" s="11">
        <v>4.5999999999999996</v>
      </c>
      <c r="H17" s="11" t="s">
        <v>125</v>
      </c>
      <c r="I17" s="11" t="s">
        <v>126</v>
      </c>
      <c r="K17" s="17" t="s">
        <v>122</v>
      </c>
      <c r="L17" s="17" t="s">
        <v>124</v>
      </c>
    </row>
    <row r="18" spans="1:12" x14ac:dyDescent="0.35">
      <c r="A18" s="11" t="s">
        <v>23</v>
      </c>
      <c r="B18" s="12">
        <v>998</v>
      </c>
      <c r="C18" s="12">
        <v>1966</v>
      </c>
      <c r="D18" s="13">
        <v>0.49</v>
      </c>
      <c r="E18" s="12">
        <v>968</v>
      </c>
      <c r="F18" s="23">
        <v>44</v>
      </c>
      <c r="G18" s="11">
        <v>4.5999999999999996</v>
      </c>
      <c r="H18" s="11" t="s">
        <v>125</v>
      </c>
      <c r="I18" s="11" t="s">
        <v>127</v>
      </c>
      <c r="K18" s="12">
        <v>38</v>
      </c>
      <c r="L18" s="11" t="s">
        <v>24</v>
      </c>
    </row>
    <row r="19" spans="1:12" x14ac:dyDescent="0.35">
      <c r="A19" s="11" t="s">
        <v>6</v>
      </c>
      <c r="B19" s="12">
        <v>2199</v>
      </c>
      <c r="C19" s="12">
        <v>2923</v>
      </c>
      <c r="D19" s="13">
        <v>0.25</v>
      </c>
      <c r="E19" s="12">
        <v>724</v>
      </c>
      <c r="F19" s="23">
        <v>24</v>
      </c>
      <c r="G19" s="11">
        <v>4.5999999999999996</v>
      </c>
      <c r="H19" s="11" t="s">
        <v>125</v>
      </c>
      <c r="I19" s="11" t="s">
        <v>126</v>
      </c>
      <c r="K19" s="11"/>
      <c r="L19" s="11"/>
    </row>
    <row r="20" spans="1:12" x14ac:dyDescent="0.35">
      <c r="A20" s="11" t="s">
        <v>22</v>
      </c>
      <c r="B20" s="12">
        <v>2999</v>
      </c>
      <c r="C20" s="12">
        <v>3699</v>
      </c>
      <c r="D20" s="13">
        <v>0.19</v>
      </c>
      <c r="E20" s="12">
        <v>700</v>
      </c>
      <c r="F20" s="23">
        <v>5</v>
      </c>
      <c r="G20" s="11">
        <v>4.5999999999999996</v>
      </c>
      <c r="H20" s="11" t="s">
        <v>125</v>
      </c>
      <c r="I20" s="11" t="s">
        <v>129</v>
      </c>
      <c r="K20" s="11">
        <f>CORREL(F:F, D:D)</f>
        <v>-0.13682272428088288</v>
      </c>
      <c r="L20" s="11" t="s">
        <v>136</v>
      </c>
    </row>
    <row r="21" spans="1:12" x14ac:dyDescent="0.35">
      <c r="A21" s="11" t="s">
        <v>37</v>
      </c>
      <c r="B21" s="12">
        <v>1980</v>
      </c>
      <c r="C21" s="12">
        <v>2699</v>
      </c>
      <c r="D21" s="13">
        <v>0.27</v>
      </c>
      <c r="E21" s="12">
        <v>719</v>
      </c>
      <c r="F21" s="23">
        <v>32</v>
      </c>
      <c r="G21" s="11">
        <v>4.5</v>
      </c>
      <c r="H21" s="11" t="s">
        <v>125</v>
      </c>
      <c r="I21" s="11" t="s">
        <v>126</v>
      </c>
      <c r="K21" s="11"/>
      <c r="L21" s="11"/>
    </row>
    <row r="22" spans="1:12" x14ac:dyDescent="0.35">
      <c r="A22" s="11" t="s">
        <v>17</v>
      </c>
      <c r="B22" s="12">
        <v>501</v>
      </c>
      <c r="C22" s="12">
        <v>860</v>
      </c>
      <c r="D22" s="13">
        <v>0.42</v>
      </c>
      <c r="E22" s="12">
        <v>359</v>
      </c>
      <c r="F22" s="23">
        <v>6</v>
      </c>
      <c r="G22" s="11">
        <v>4.5</v>
      </c>
      <c r="H22" s="11" t="s">
        <v>125</v>
      </c>
      <c r="I22" s="11" t="s">
        <v>127</v>
      </c>
      <c r="K22" s="11">
        <f>CORREL(G:G, F:F)</f>
        <v>5.720903511987651E-2</v>
      </c>
      <c r="L22" s="11" t="s">
        <v>137</v>
      </c>
    </row>
    <row r="23" spans="1:12" x14ac:dyDescent="0.35">
      <c r="A23" s="11" t="s">
        <v>4</v>
      </c>
      <c r="B23" s="12">
        <v>950</v>
      </c>
      <c r="C23" s="12">
        <v>1525</v>
      </c>
      <c r="D23" s="13">
        <v>0.38</v>
      </c>
      <c r="E23" s="12">
        <v>575</v>
      </c>
      <c r="F23" s="23">
        <v>2</v>
      </c>
      <c r="G23" s="11">
        <v>4.5</v>
      </c>
      <c r="H23" s="11" t="s">
        <v>125</v>
      </c>
      <c r="I23" s="11" t="s">
        <v>126</v>
      </c>
    </row>
    <row r="24" spans="1:12" x14ac:dyDescent="0.35">
      <c r="A24" s="11" t="s">
        <v>41</v>
      </c>
      <c r="B24" s="12">
        <v>1980</v>
      </c>
      <c r="C24" s="12">
        <v>3200</v>
      </c>
      <c r="D24" s="13">
        <v>0.38</v>
      </c>
      <c r="E24" s="12">
        <v>1220</v>
      </c>
      <c r="F24" s="23">
        <v>2</v>
      </c>
      <c r="G24" s="11">
        <v>4.5</v>
      </c>
      <c r="H24" s="11" t="s">
        <v>125</v>
      </c>
      <c r="I24" s="11" t="s">
        <v>126</v>
      </c>
      <c r="K24" s="17" t="s">
        <v>141</v>
      </c>
    </row>
    <row r="25" spans="1:12" x14ac:dyDescent="0.35">
      <c r="A25" s="11" t="s">
        <v>27</v>
      </c>
      <c r="B25" s="12">
        <v>1650</v>
      </c>
      <c r="C25" s="12">
        <v>2150</v>
      </c>
      <c r="D25" s="13">
        <v>0.23</v>
      </c>
      <c r="E25" s="12">
        <v>500</v>
      </c>
      <c r="F25" s="23">
        <v>14</v>
      </c>
      <c r="G25" s="11">
        <v>4.4000000000000004</v>
      </c>
      <c r="H25" s="11" t="s">
        <v>125</v>
      </c>
      <c r="I25" s="11" t="s">
        <v>126</v>
      </c>
      <c r="K25" s="3">
        <f>COUNTA(A:A)</f>
        <v>113</v>
      </c>
    </row>
    <row r="26" spans="1:12" x14ac:dyDescent="0.35">
      <c r="A26" s="11" t="s">
        <v>40</v>
      </c>
      <c r="B26" s="12">
        <v>389</v>
      </c>
      <c r="C26" s="12">
        <v>656</v>
      </c>
      <c r="D26" s="13">
        <v>0.41</v>
      </c>
      <c r="E26" s="12">
        <v>267</v>
      </c>
      <c r="F26" s="23">
        <v>36</v>
      </c>
      <c r="G26" s="11">
        <v>4.3</v>
      </c>
      <c r="H26" s="11" t="s">
        <v>125</v>
      </c>
      <c r="I26" s="11" t="s">
        <v>127</v>
      </c>
      <c r="K26" s="4" t="s">
        <v>142</v>
      </c>
    </row>
    <row r="27" spans="1:12" x14ac:dyDescent="0.35">
      <c r="A27" s="11" t="s">
        <v>33</v>
      </c>
      <c r="B27" s="12">
        <v>185</v>
      </c>
      <c r="C27" s="12">
        <v>382</v>
      </c>
      <c r="D27" s="13">
        <v>0.52</v>
      </c>
      <c r="E27" s="12">
        <v>197</v>
      </c>
      <c r="F27" s="23">
        <v>9</v>
      </c>
      <c r="G27" s="11">
        <v>4.3</v>
      </c>
      <c r="H27" s="11" t="s">
        <v>125</v>
      </c>
      <c r="I27" s="11" t="s">
        <v>127</v>
      </c>
      <c r="K27">
        <f>SUM(F:F)</f>
        <v>723</v>
      </c>
    </row>
    <row r="28" spans="1:12" x14ac:dyDescent="0.35">
      <c r="A28" s="11" t="s">
        <v>35</v>
      </c>
      <c r="B28" s="12">
        <v>1820</v>
      </c>
      <c r="C28" s="12">
        <v>3490</v>
      </c>
      <c r="D28" s="13">
        <v>0.48</v>
      </c>
      <c r="E28" s="12">
        <v>1670</v>
      </c>
      <c r="F28" s="23">
        <v>9</v>
      </c>
      <c r="G28" s="11">
        <v>4.3</v>
      </c>
      <c r="H28" s="11" t="s">
        <v>125</v>
      </c>
      <c r="I28" s="11" t="s">
        <v>127</v>
      </c>
    </row>
    <row r="29" spans="1:12" x14ac:dyDescent="0.35">
      <c r="A29" s="11" t="s">
        <v>28</v>
      </c>
      <c r="B29" s="12">
        <v>2048</v>
      </c>
      <c r="C29" s="12">
        <v>4500</v>
      </c>
      <c r="D29" s="13">
        <v>0.54</v>
      </c>
      <c r="E29" s="12">
        <v>2452</v>
      </c>
      <c r="F29" s="23">
        <v>7</v>
      </c>
      <c r="G29" s="11">
        <v>4.3</v>
      </c>
      <c r="H29" s="11" t="s">
        <v>125</v>
      </c>
      <c r="I29" s="11" t="s">
        <v>127</v>
      </c>
    </row>
    <row r="30" spans="1:12" x14ac:dyDescent="0.35">
      <c r="A30" s="11" t="s">
        <v>18</v>
      </c>
      <c r="B30" s="12">
        <v>1680</v>
      </c>
      <c r="C30" s="12">
        <v>2499</v>
      </c>
      <c r="D30" s="13">
        <v>0.33</v>
      </c>
      <c r="E30" s="12">
        <v>819</v>
      </c>
      <c r="F30" s="23">
        <v>9</v>
      </c>
      <c r="G30" s="11">
        <v>4.2</v>
      </c>
      <c r="H30" s="11" t="s">
        <v>125</v>
      </c>
      <c r="I30" s="11" t="s">
        <v>126</v>
      </c>
    </row>
    <row r="31" spans="1:12" x14ac:dyDescent="0.35">
      <c r="A31" s="11" t="s">
        <v>32</v>
      </c>
      <c r="B31" s="12">
        <v>1758</v>
      </c>
      <c r="C31" s="12">
        <v>2499</v>
      </c>
      <c r="D31" s="13">
        <v>0.3</v>
      </c>
      <c r="E31" s="12">
        <v>741</v>
      </c>
      <c r="F31" s="23">
        <v>20</v>
      </c>
      <c r="G31" s="11">
        <v>4.0999999999999996</v>
      </c>
      <c r="H31" s="11" t="s">
        <v>125</v>
      </c>
      <c r="I31" s="11" t="s">
        <v>126</v>
      </c>
    </row>
    <row r="32" spans="1:12" x14ac:dyDescent="0.35">
      <c r="A32" s="11" t="s">
        <v>5</v>
      </c>
      <c r="B32" s="12">
        <v>527</v>
      </c>
      <c r="C32" s="12">
        <v>999</v>
      </c>
      <c r="D32" s="13">
        <v>0.47</v>
      </c>
      <c r="E32" s="12">
        <v>472</v>
      </c>
      <c r="F32" s="23">
        <v>14</v>
      </c>
      <c r="G32" s="11">
        <v>4.0999999999999996</v>
      </c>
      <c r="H32" s="11" t="s">
        <v>125</v>
      </c>
      <c r="I32" s="11" t="s">
        <v>127</v>
      </c>
    </row>
    <row r="33" spans="1:9" x14ac:dyDescent="0.35">
      <c r="A33" s="11" t="s">
        <v>14</v>
      </c>
      <c r="B33" s="12">
        <v>799</v>
      </c>
      <c r="C33" s="12">
        <v>999</v>
      </c>
      <c r="D33" s="13">
        <v>0.2</v>
      </c>
      <c r="E33" s="12">
        <v>200</v>
      </c>
      <c r="F33" s="23">
        <v>12</v>
      </c>
      <c r="G33" s="11">
        <v>4.0999999999999996</v>
      </c>
      <c r="H33" s="11" t="s">
        <v>125</v>
      </c>
      <c r="I33" s="11" t="s">
        <v>126</v>
      </c>
    </row>
    <row r="34" spans="1:9" x14ac:dyDescent="0.35">
      <c r="A34" s="11" t="s">
        <v>9</v>
      </c>
      <c r="B34" s="12">
        <v>2999</v>
      </c>
      <c r="C34" s="12">
        <v>3290</v>
      </c>
      <c r="D34" s="13">
        <v>0.09</v>
      </c>
      <c r="E34" s="12">
        <v>291</v>
      </c>
      <c r="F34" s="23">
        <v>15</v>
      </c>
      <c r="G34" s="11">
        <v>4</v>
      </c>
      <c r="H34" s="11" t="s">
        <v>128</v>
      </c>
      <c r="I34" s="11" t="s">
        <v>129</v>
      </c>
    </row>
    <row r="35" spans="1:9" x14ac:dyDescent="0.35">
      <c r="A35" s="11" t="s">
        <v>26</v>
      </c>
      <c r="B35" s="12">
        <v>880</v>
      </c>
      <c r="C35" s="12">
        <v>1350</v>
      </c>
      <c r="D35" s="13">
        <v>0.35</v>
      </c>
      <c r="E35" s="12">
        <v>470</v>
      </c>
      <c r="F35" s="23">
        <v>6</v>
      </c>
      <c r="G35" s="11">
        <v>4</v>
      </c>
      <c r="H35" s="11" t="s">
        <v>128</v>
      </c>
      <c r="I35" s="11" t="s">
        <v>126</v>
      </c>
    </row>
    <row r="36" spans="1:9" x14ac:dyDescent="0.35">
      <c r="A36" s="11" t="s">
        <v>11</v>
      </c>
      <c r="B36" s="12">
        <v>988</v>
      </c>
      <c r="C36" s="12">
        <v>1580</v>
      </c>
      <c r="D36" s="13">
        <v>0.37</v>
      </c>
      <c r="E36" s="12">
        <v>592</v>
      </c>
      <c r="F36" s="23">
        <v>2</v>
      </c>
      <c r="G36" s="11">
        <v>4</v>
      </c>
      <c r="H36" s="11" t="s">
        <v>128</v>
      </c>
      <c r="I36" s="11" t="s">
        <v>126</v>
      </c>
    </row>
    <row r="37" spans="1:9" x14ac:dyDescent="0.35">
      <c r="A37" s="11" t="s">
        <v>84</v>
      </c>
      <c r="B37" s="12">
        <v>330</v>
      </c>
      <c r="C37" s="12">
        <v>647</v>
      </c>
      <c r="D37" s="13">
        <v>0.49</v>
      </c>
      <c r="E37" s="12">
        <v>317</v>
      </c>
      <c r="F37" s="23">
        <v>1</v>
      </c>
      <c r="G37" s="11">
        <v>4</v>
      </c>
      <c r="H37" s="11" t="s">
        <v>128</v>
      </c>
      <c r="I37" s="11" t="s">
        <v>127</v>
      </c>
    </row>
    <row r="38" spans="1:9" x14ac:dyDescent="0.35">
      <c r="A38" s="11" t="s">
        <v>31</v>
      </c>
      <c r="B38" s="12">
        <v>1350</v>
      </c>
      <c r="C38" s="12">
        <v>1990</v>
      </c>
      <c r="D38" s="13">
        <v>0.32</v>
      </c>
      <c r="E38" s="12">
        <v>640</v>
      </c>
      <c r="F38" s="23">
        <v>13</v>
      </c>
      <c r="G38" s="11">
        <v>3.8</v>
      </c>
      <c r="H38" s="11" t="s">
        <v>128</v>
      </c>
      <c r="I38" s="11" t="s">
        <v>126</v>
      </c>
    </row>
    <row r="39" spans="1:9" x14ac:dyDescent="0.35">
      <c r="A39" s="11" t="s">
        <v>30</v>
      </c>
      <c r="B39" s="12">
        <v>2880</v>
      </c>
      <c r="C39" s="12">
        <v>3520</v>
      </c>
      <c r="D39" s="13">
        <v>0.18</v>
      </c>
      <c r="E39" s="12">
        <v>640</v>
      </c>
      <c r="F39" s="23">
        <v>12</v>
      </c>
      <c r="G39" s="11">
        <v>3.8</v>
      </c>
      <c r="H39" s="11" t="s">
        <v>128</v>
      </c>
      <c r="I39" s="11" t="s">
        <v>129</v>
      </c>
    </row>
    <row r="40" spans="1:9" x14ac:dyDescent="0.35">
      <c r="A40" s="11" t="s">
        <v>13</v>
      </c>
      <c r="B40" s="12">
        <v>1600</v>
      </c>
      <c r="C40" s="12">
        <v>2929</v>
      </c>
      <c r="D40" s="13">
        <v>0.45</v>
      </c>
      <c r="E40" s="12">
        <v>1329</v>
      </c>
      <c r="F40" s="23">
        <v>5</v>
      </c>
      <c r="G40" s="11">
        <v>3.8</v>
      </c>
      <c r="H40" s="11" t="s">
        <v>128</v>
      </c>
      <c r="I40" s="11" t="s">
        <v>127</v>
      </c>
    </row>
    <row r="41" spans="1:9" x14ac:dyDescent="0.35">
      <c r="A41" s="11" t="s">
        <v>24</v>
      </c>
      <c r="B41" s="12">
        <v>38</v>
      </c>
      <c r="C41" s="12">
        <v>80</v>
      </c>
      <c r="D41" s="13">
        <v>0.53</v>
      </c>
      <c r="E41" s="12">
        <v>42</v>
      </c>
      <c r="F41" s="23">
        <v>13</v>
      </c>
      <c r="G41" s="11">
        <v>3.3</v>
      </c>
      <c r="H41" s="11" t="s">
        <v>128</v>
      </c>
      <c r="I41" s="11" t="s">
        <v>127</v>
      </c>
    </row>
    <row r="42" spans="1:9" x14ac:dyDescent="0.35">
      <c r="A42" s="11" t="s">
        <v>62</v>
      </c>
      <c r="B42" s="12">
        <v>458</v>
      </c>
      <c r="C42" s="12">
        <v>986</v>
      </c>
      <c r="D42" s="13">
        <v>0.54</v>
      </c>
      <c r="E42" s="12">
        <v>528</v>
      </c>
      <c r="F42" s="23">
        <v>10</v>
      </c>
      <c r="G42" s="11">
        <v>3</v>
      </c>
      <c r="H42" s="11" t="s">
        <v>128</v>
      </c>
      <c r="I42" s="11" t="s">
        <v>127</v>
      </c>
    </row>
    <row r="43" spans="1:9" x14ac:dyDescent="0.35">
      <c r="A43" s="11" t="s">
        <v>73</v>
      </c>
      <c r="B43" s="12">
        <v>509</v>
      </c>
      <c r="C43" s="12">
        <v>899</v>
      </c>
      <c r="D43" s="13">
        <v>0.43</v>
      </c>
      <c r="E43" s="12">
        <v>390</v>
      </c>
      <c r="F43" s="23">
        <v>5</v>
      </c>
      <c r="G43" s="11">
        <v>3</v>
      </c>
      <c r="H43" s="11" t="s">
        <v>128</v>
      </c>
      <c r="I43" s="11" t="s">
        <v>127</v>
      </c>
    </row>
    <row r="44" spans="1:9" x14ac:dyDescent="0.35">
      <c r="A44" s="11" t="s">
        <v>69</v>
      </c>
      <c r="B44" s="12">
        <v>3750</v>
      </c>
      <c r="C44" s="12">
        <v>6143</v>
      </c>
      <c r="D44" s="13">
        <v>0.39</v>
      </c>
      <c r="E44" s="12">
        <v>2393</v>
      </c>
      <c r="F44" s="23">
        <v>5</v>
      </c>
      <c r="G44" s="11">
        <v>3</v>
      </c>
      <c r="H44" s="11" t="s">
        <v>128</v>
      </c>
      <c r="I44" s="11" t="s">
        <v>126</v>
      </c>
    </row>
    <row r="45" spans="1:9" x14ac:dyDescent="0.35">
      <c r="A45" s="11" t="s">
        <v>71</v>
      </c>
      <c r="B45" s="12">
        <v>2300</v>
      </c>
      <c r="C45" s="12">
        <v>3240</v>
      </c>
      <c r="D45" s="13">
        <v>0.28999999999999998</v>
      </c>
      <c r="E45" s="12">
        <v>940</v>
      </c>
      <c r="F45" s="23">
        <v>5</v>
      </c>
      <c r="G45" s="11">
        <v>3</v>
      </c>
      <c r="H45" s="11" t="s">
        <v>128</v>
      </c>
      <c r="I45" s="11" t="s">
        <v>126</v>
      </c>
    </row>
    <row r="46" spans="1:9" x14ac:dyDescent="0.35">
      <c r="A46" s="11" t="s">
        <v>80</v>
      </c>
      <c r="B46" s="12">
        <v>1189</v>
      </c>
      <c r="C46" s="12">
        <v>2199</v>
      </c>
      <c r="D46" s="13">
        <v>0.46</v>
      </c>
      <c r="E46" s="12">
        <v>1010</v>
      </c>
      <c r="F46" s="23">
        <v>1</v>
      </c>
      <c r="G46" s="11">
        <v>3</v>
      </c>
      <c r="H46" s="11" t="s">
        <v>128</v>
      </c>
      <c r="I46" s="11" t="s">
        <v>127</v>
      </c>
    </row>
    <row r="47" spans="1:9" x14ac:dyDescent="0.35">
      <c r="A47" s="11" t="s">
        <v>66</v>
      </c>
      <c r="B47" s="12">
        <v>1220</v>
      </c>
      <c r="C47" s="12">
        <v>1555</v>
      </c>
      <c r="D47" s="13">
        <v>0.22</v>
      </c>
      <c r="E47" s="12">
        <v>335</v>
      </c>
      <c r="F47" s="23">
        <v>16</v>
      </c>
      <c r="G47" s="11">
        <v>2.9</v>
      </c>
      <c r="H47" s="11" t="s">
        <v>130</v>
      </c>
      <c r="I47" s="11" t="s">
        <v>126</v>
      </c>
    </row>
    <row r="48" spans="1:9" x14ac:dyDescent="0.35">
      <c r="A48" s="11" t="s">
        <v>64</v>
      </c>
      <c r="B48" s="12">
        <v>445</v>
      </c>
      <c r="C48" s="12">
        <v>873</v>
      </c>
      <c r="D48" s="13">
        <v>0.49</v>
      </c>
      <c r="E48" s="12">
        <v>428</v>
      </c>
      <c r="F48" s="23">
        <v>69</v>
      </c>
      <c r="G48" s="11">
        <v>2.8</v>
      </c>
      <c r="H48" s="11" t="s">
        <v>130</v>
      </c>
      <c r="I48" s="11" t="s">
        <v>127</v>
      </c>
    </row>
    <row r="49" spans="1:9" x14ac:dyDescent="0.35">
      <c r="A49" s="11" t="s">
        <v>65</v>
      </c>
      <c r="B49" s="12">
        <v>325</v>
      </c>
      <c r="C49" s="12">
        <v>680</v>
      </c>
      <c r="D49" s="13">
        <v>0.52</v>
      </c>
      <c r="E49" s="12">
        <v>355</v>
      </c>
      <c r="F49" s="23">
        <v>15</v>
      </c>
      <c r="G49" s="11">
        <v>2.7</v>
      </c>
      <c r="H49" s="11" t="s">
        <v>130</v>
      </c>
      <c r="I49" s="11" t="s">
        <v>127</v>
      </c>
    </row>
    <row r="50" spans="1:9" x14ac:dyDescent="0.35">
      <c r="A50" s="11" t="s">
        <v>70</v>
      </c>
      <c r="B50" s="12">
        <v>382</v>
      </c>
      <c r="C50" s="12">
        <v>700</v>
      </c>
      <c r="D50" s="13">
        <v>0.45</v>
      </c>
      <c r="E50" s="12">
        <v>318</v>
      </c>
      <c r="F50" s="23">
        <v>17</v>
      </c>
      <c r="G50" s="11">
        <v>2.6</v>
      </c>
      <c r="H50" s="11" t="s">
        <v>130</v>
      </c>
      <c r="I50" s="11" t="s">
        <v>127</v>
      </c>
    </row>
    <row r="51" spans="1:9" x14ac:dyDescent="0.35">
      <c r="A51" s="11" t="s">
        <v>61</v>
      </c>
      <c r="B51" s="12">
        <v>2170</v>
      </c>
      <c r="C51" s="12">
        <v>2500</v>
      </c>
      <c r="D51" s="13">
        <v>0.13</v>
      </c>
      <c r="E51" s="12">
        <v>330</v>
      </c>
      <c r="F51" s="23">
        <v>6</v>
      </c>
      <c r="G51" s="11">
        <v>2.5</v>
      </c>
      <c r="H51" s="11" t="s">
        <v>130</v>
      </c>
      <c r="I51" s="11" t="s">
        <v>129</v>
      </c>
    </row>
    <row r="52" spans="1:9" x14ac:dyDescent="0.35">
      <c r="A52" s="11" t="s">
        <v>68</v>
      </c>
      <c r="B52" s="12">
        <v>1000</v>
      </c>
      <c r="C52" s="12">
        <v>2000</v>
      </c>
      <c r="D52" s="13">
        <v>0.5</v>
      </c>
      <c r="E52" s="12">
        <v>1000</v>
      </c>
      <c r="F52" s="23">
        <v>7</v>
      </c>
      <c r="G52" s="11">
        <v>2.2999999999999998</v>
      </c>
      <c r="H52" s="11" t="s">
        <v>130</v>
      </c>
      <c r="I52" s="11" t="s">
        <v>127</v>
      </c>
    </row>
    <row r="53" spans="1:9" x14ac:dyDescent="0.35">
      <c r="A53" s="11" t="s">
        <v>72</v>
      </c>
      <c r="B53" s="12">
        <v>345</v>
      </c>
      <c r="C53" s="12">
        <v>602</v>
      </c>
      <c r="D53" s="13">
        <v>0.43</v>
      </c>
      <c r="E53" s="12">
        <v>257</v>
      </c>
      <c r="F53" s="23">
        <v>6</v>
      </c>
      <c r="G53" s="11">
        <v>2.2999999999999998</v>
      </c>
      <c r="H53" s="11" t="s">
        <v>130</v>
      </c>
      <c r="I53" s="11" t="s">
        <v>127</v>
      </c>
    </row>
    <row r="54" spans="1:9" x14ac:dyDescent="0.35">
      <c r="A54" s="11" t="s">
        <v>74</v>
      </c>
      <c r="B54" s="12">
        <v>968</v>
      </c>
      <c r="C54" s="12">
        <v>1814</v>
      </c>
      <c r="D54" s="13">
        <v>0.47</v>
      </c>
      <c r="E54" s="12">
        <v>846</v>
      </c>
      <c r="F54" s="23">
        <v>6</v>
      </c>
      <c r="G54" s="11">
        <v>2.2000000000000002</v>
      </c>
      <c r="H54" s="11" t="s">
        <v>130</v>
      </c>
      <c r="I54" s="11" t="s">
        <v>127</v>
      </c>
    </row>
    <row r="55" spans="1:9" x14ac:dyDescent="0.35">
      <c r="A55" s="11" t="s">
        <v>67</v>
      </c>
      <c r="B55" s="12">
        <v>990</v>
      </c>
      <c r="C55" s="12">
        <v>1814</v>
      </c>
      <c r="D55" s="13">
        <v>0.45</v>
      </c>
      <c r="E55" s="12">
        <v>824</v>
      </c>
      <c r="F55" s="23">
        <v>6</v>
      </c>
      <c r="G55" s="11">
        <v>2.2000000000000002</v>
      </c>
      <c r="H55" s="11" t="s">
        <v>130</v>
      </c>
      <c r="I55" s="11" t="s">
        <v>127</v>
      </c>
    </row>
    <row r="56" spans="1:9" x14ac:dyDescent="0.35">
      <c r="A56" s="11" t="s">
        <v>63</v>
      </c>
      <c r="B56" s="12">
        <v>2115</v>
      </c>
      <c r="C56" s="12">
        <v>4700</v>
      </c>
      <c r="D56" s="13">
        <v>0.55000000000000004</v>
      </c>
      <c r="E56" s="12">
        <v>2585</v>
      </c>
      <c r="F56" s="23">
        <v>13</v>
      </c>
      <c r="G56" s="11">
        <v>2.1</v>
      </c>
      <c r="H56" s="11" t="s">
        <v>130</v>
      </c>
      <c r="I56" s="11" t="s">
        <v>127</v>
      </c>
    </row>
    <row r="57" spans="1:9" x14ac:dyDescent="0.35">
      <c r="A57" s="11" t="s">
        <v>75</v>
      </c>
      <c r="B57" s="12">
        <v>1570</v>
      </c>
      <c r="C57" s="12">
        <v>2988</v>
      </c>
      <c r="D57" s="13">
        <v>0.47</v>
      </c>
      <c r="E57" s="12">
        <v>1418</v>
      </c>
      <c r="F57" s="23">
        <v>7</v>
      </c>
      <c r="G57" s="11">
        <v>2.1</v>
      </c>
      <c r="H57" s="11" t="s">
        <v>130</v>
      </c>
      <c r="I57" s="11" t="s">
        <v>127</v>
      </c>
    </row>
    <row r="58" spans="1:9" x14ac:dyDescent="0.35">
      <c r="A58" s="11" t="s">
        <v>110</v>
      </c>
      <c r="B58" s="12">
        <v>450</v>
      </c>
      <c r="C58" s="12">
        <v>900</v>
      </c>
      <c r="D58" s="13">
        <v>0.5</v>
      </c>
      <c r="E58" s="12">
        <v>450</v>
      </c>
      <c r="F58" s="23">
        <v>1</v>
      </c>
      <c r="G58" s="11">
        <v>2</v>
      </c>
      <c r="H58" s="11" t="s">
        <v>130</v>
      </c>
      <c r="I58" s="11" t="s">
        <v>127</v>
      </c>
    </row>
    <row r="59" spans="1:9" x14ac:dyDescent="0.35">
      <c r="A59" s="11" t="s">
        <v>109</v>
      </c>
      <c r="B59" s="12">
        <v>199</v>
      </c>
      <c r="C59" s="12">
        <v>553</v>
      </c>
      <c r="D59" s="13">
        <v>0.64</v>
      </c>
      <c r="E59" s="12">
        <v>354</v>
      </c>
      <c r="F59" s="11"/>
      <c r="G59" s="11"/>
      <c r="H59" s="11" t="s">
        <v>130</v>
      </c>
      <c r="I59" s="11" t="s">
        <v>127</v>
      </c>
    </row>
    <row r="60" spans="1:9" x14ac:dyDescent="0.35">
      <c r="A60" s="11" t="s">
        <v>51</v>
      </c>
      <c r="B60" s="12">
        <v>199</v>
      </c>
      <c r="C60" s="12">
        <v>504</v>
      </c>
      <c r="D60" s="13">
        <v>0.61</v>
      </c>
      <c r="E60" s="12">
        <v>305</v>
      </c>
      <c r="F60" s="11"/>
      <c r="G60" s="11"/>
      <c r="H60" s="11" t="s">
        <v>130</v>
      </c>
      <c r="I60" s="11" t="s">
        <v>127</v>
      </c>
    </row>
    <row r="61" spans="1:9" x14ac:dyDescent="0.35">
      <c r="A61" s="11" t="s">
        <v>57</v>
      </c>
      <c r="B61" s="12">
        <v>399</v>
      </c>
      <c r="C61" s="12">
        <v>896</v>
      </c>
      <c r="D61" s="13">
        <v>0.55000000000000004</v>
      </c>
      <c r="E61" s="12">
        <v>497</v>
      </c>
      <c r="F61" s="11"/>
      <c r="G61" s="11"/>
      <c r="H61" s="11" t="s">
        <v>130</v>
      </c>
      <c r="I61" s="11" t="s">
        <v>127</v>
      </c>
    </row>
    <row r="62" spans="1:9" x14ac:dyDescent="0.35">
      <c r="A62" s="11" t="s">
        <v>44</v>
      </c>
      <c r="B62" s="12">
        <v>238</v>
      </c>
      <c r="C62" s="12">
        <v>476</v>
      </c>
      <c r="D62" s="13">
        <v>0.5</v>
      </c>
      <c r="E62" s="12">
        <v>238</v>
      </c>
      <c r="F62" s="11"/>
      <c r="G62" s="11"/>
      <c r="H62" s="11" t="s">
        <v>130</v>
      </c>
      <c r="I62" s="11" t="s">
        <v>127</v>
      </c>
    </row>
    <row r="63" spans="1:9" x14ac:dyDescent="0.35">
      <c r="A63" s="11" t="s">
        <v>47</v>
      </c>
      <c r="B63" s="12">
        <v>999</v>
      </c>
      <c r="C63" s="12">
        <v>2000</v>
      </c>
      <c r="D63" s="13">
        <v>0.5</v>
      </c>
      <c r="E63" s="12">
        <v>1001</v>
      </c>
      <c r="F63" s="11"/>
      <c r="G63" s="11"/>
      <c r="H63" s="11" t="s">
        <v>130</v>
      </c>
      <c r="I63" s="11" t="s">
        <v>127</v>
      </c>
    </row>
    <row r="64" spans="1:9" x14ac:dyDescent="0.35">
      <c r="A64" s="11" t="s">
        <v>52</v>
      </c>
      <c r="B64" s="12">
        <v>299</v>
      </c>
      <c r="C64" s="12">
        <v>600</v>
      </c>
      <c r="D64" s="13">
        <v>0.5</v>
      </c>
      <c r="E64" s="12">
        <v>301</v>
      </c>
      <c r="F64" s="11"/>
      <c r="G64" s="11"/>
      <c r="H64" s="11" t="s">
        <v>130</v>
      </c>
      <c r="I64" s="11" t="s">
        <v>127</v>
      </c>
    </row>
    <row r="65" spans="1:9" x14ac:dyDescent="0.35">
      <c r="A65" s="11" t="s">
        <v>90</v>
      </c>
      <c r="B65" s="12">
        <v>850</v>
      </c>
      <c r="C65" s="12">
        <v>1700</v>
      </c>
      <c r="D65" s="13">
        <v>0.5</v>
      </c>
      <c r="E65" s="12">
        <v>850</v>
      </c>
      <c r="F65" s="11"/>
      <c r="G65" s="11"/>
      <c r="H65" s="11" t="s">
        <v>130</v>
      </c>
      <c r="I65" s="11" t="s">
        <v>127</v>
      </c>
    </row>
    <row r="66" spans="1:9" x14ac:dyDescent="0.35">
      <c r="A66" s="11" t="s">
        <v>94</v>
      </c>
      <c r="B66" s="12">
        <v>1200</v>
      </c>
      <c r="C66" s="12">
        <v>2400</v>
      </c>
      <c r="D66" s="13">
        <v>0.5</v>
      </c>
      <c r="E66" s="12">
        <v>1200</v>
      </c>
      <c r="F66" s="11"/>
      <c r="G66" s="11"/>
      <c r="H66" s="11" t="s">
        <v>130</v>
      </c>
      <c r="I66" s="11" t="s">
        <v>127</v>
      </c>
    </row>
    <row r="67" spans="1:9" x14ac:dyDescent="0.35">
      <c r="A67" s="11" t="s">
        <v>43</v>
      </c>
      <c r="B67" s="12">
        <v>475</v>
      </c>
      <c r="C67" s="12">
        <v>931</v>
      </c>
      <c r="D67" s="13">
        <v>0.49</v>
      </c>
      <c r="E67" s="12">
        <v>456</v>
      </c>
      <c r="F67" s="11"/>
      <c r="G67" s="11"/>
      <c r="H67" s="11" t="s">
        <v>130</v>
      </c>
      <c r="I67" s="11" t="s">
        <v>127</v>
      </c>
    </row>
    <row r="68" spans="1:9" x14ac:dyDescent="0.35">
      <c r="A68" s="11" t="s">
        <v>49</v>
      </c>
      <c r="B68" s="12">
        <v>671</v>
      </c>
      <c r="C68" s="12">
        <v>1316</v>
      </c>
      <c r="D68" s="13">
        <v>0.49</v>
      </c>
      <c r="E68" s="12">
        <v>645</v>
      </c>
      <c r="F68" s="11"/>
      <c r="G68" s="11"/>
      <c r="H68" s="11" t="s">
        <v>130</v>
      </c>
      <c r="I68" s="11" t="s">
        <v>127</v>
      </c>
    </row>
    <row r="69" spans="1:9" x14ac:dyDescent="0.35">
      <c r="A69" s="11" t="s">
        <v>59</v>
      </c>
      <c r="B69" s="12">
        <v>799</v>
      </c>
      <c r="C69" s="12">
        <v>1567</v>
      </c>
      <c r="D69" s="13">
        <v>0.49</v>
      </c>
      <c r="E69" s="12">
        <v>768</v>
      </c>
      <c r="F69" s="11"/>
      <c r="G69" s="11"/>
      <c r="H69" s="11" t="s">
        <v>130</v>
      </c>
      <c r="I69" s="11" t="s">
        <v>127</v>
      </c>
    </row>
    <row r="70" spans="1:9" x14ac:dyDescent="0.35">
      <c r="A70" s="11" t="s">
        <v>79</v>
      </c>
      <c r="B70" s="12">
        <v>230</v>
      </c>
      <c r="C70" s="12">
        <v>450</v>
      </c>
      <c r="D70" s="13">
        <v>0.49</v>
      </c>
      <c r="E70" s="12">
        <v>220</v>
      </c>
      <c r="F70" s="11"/>
      <c r="G70" s="11"/>
      <c r="H70" s="11" t="s">
        <v>130</v>
      </c>
      <c r="I70" s="11" t="s">
        <v>127</v>
      </c>
    </row>
    <row r="71" spans="1:9" x14ac:dyDescent="0.35">
      <c r="A71" s="11" t="s">
        <v>51</v>
      </c>
      <c r="B71" s="12">
        <v>176</v>
      </c>
      <c r="C71" s="12">
        <v>345</v>
      </c>
      <c r="D71" s="13">
        <v>0.49</v>
      </c>
      <c r="E71" s="12">
        <v>169</v>
      </c>
      <c r="F71" s="11"/>
      <c r="G71" s="11"/>
      <c r="H71" s="11" t="s">
        <v>130</v>
      </c>
      <c r="I71" s="11" t="s">
        <v>127</v>
      </c>
    </row>
    <row r="72" spans="1:9" x14ac:dyDescent="0.35">
      <c r="A72" s="11" t="s">
        <v>86</v>
      </c>
      <c r="B72" s="12">
        <v>274</v>
      </c>
      <c r="C72" s="12">
        <v>537</v>
      </c>
      <c r="D72" s="13">
        <v>0.49</v>
      </c>
      <c r="E72" s="12">
        <v>263</v>
      </c>
      <c r="F72" s="11"/>
      <c r="G72" s="11"/>
      <c r="H72" s="11" t="s">
        <v>130</v>
      </c>
      <c r="I72" s="11" t="s">
        <v>127</v>
      </c>
    </row>
    <row r="73" spans="1:9" x14ac:dyDescent="0.35">
      <c r="A73" s="11" t="s">
        <v>59</v>
      </c>
      <c r="B73" s="12">
        <v>657</v>
      </c>
      <c r="C73" s="12">
        <v>1288</v>
      </c>
      <c r="D73" s="13">
        <v>0.49</v>
      </c>
      <c r="E73" s="12">
        <v>631</v>
      </c>
      <c r="F73" s="11"/>
      <c r="G73" s="11"/>
      <c r="H73" s="11" t="s">
        <v>130</v>
      </c>
      <c r="I73" s="11" t="s">
        <v>127</v>
      </c>
    </row>
    <row r="74" spans="1:9" x14ac:dyDescent="0.35">
      <c r="A74" s="11" t="s">
        <v>97</v>
      </c>
      <c r="B74" s="12">
        <v>248</v>
      </c>
      <c r="C74" s="12">
        <v>486</v>
      </c>
      <c r="D74" s="13">
        <v>0.49</v>
      </c>
      <c r="E74" s="12">
        <v>238</v>
      </c>
      <c r="F74" s="11"/>
      <c r="G74" s="11"/>
      <c r="H74" s="11" t="s">
        <v>130</v>
      </c>
      <c r="I74" s="11" t="s">
        <v>127</v>
      </c>
    </row>
    <row r="75" spans="1:9" x14ac:dyDescent="0.35">
      <c r="A75" s="11" t="s">
        <v>99</v>
      </c>
      <c r="B75" s="12">
        <v>525</v>
      </c>
      <c r="C75" s="12">
        <v>1029</v>
      </c>
      <c r="D75" s="13">
        <v>0.49</v>
      </c>
      <c r="E75" s="12">
        <v>504</v>
      </c>
      <c r="F75" s="11"/>
      <c r="G75" s="11"/>
      <c r="H75" s="11" t="s">
        <v>130</v>
      </c>
      <c r="I75" s="11" t="s">
        <v>127</v>
      </c>
    </row>
    <row r="76" spans="1:9" x14ac:dyDescent="0.35">
      <c r="A76" s="11" t="s">
        <v>58</v>
      </c>
      <c r="B76" s="12">
        <v>699</v>
      </c>
      <c r="C76" s="12">
        <v>1343</v>
      </c>
      <c r="D76" s="13">
        <v>0.48</v>
      </c>
      <c r="E76" s="12">
        <v>644</v>
      </c>
      <c r="F76" s="11"/>
      <c r="G76" s="11"/>
      <c r="H76" s="11" t="s">
        <v>130</v>
      </c>
      <c r="I76" s="11" t="s">
        <v>127</v>
      </c>
    </row>
    <row r="77" spans="1:9" x14ac:dyDescent="0.35">
      <c r="A77" s="11" t="s">
        <v>91</v>
      </c>
      <c r="B77" s="12">
        <v>1300</v>
      </c>
      <c r="C77" s="12">
        <v>2500</v>
      </c>
      <c r="D77" s="13">
        <v>0.48</v>
      </c>
      <c r="E77" s="12">
        <v>1200</v>
      </c>
      <c r="F77" s="11"/>
      <c r="G77" s="11"/>
      <c r="H77" s="11" t="s">
        <v>130</v>
      </c>
      <c r="I77" s="11" t="s">
        <v>127</v>
      </c>
    </row>
    <row r="78" spans="1:9" x14ac:dyDescent="0.35">
      <c r="A78" s="11" t="s">
        <v>92</v>
      </c>
      <c r="B78" s="12">
        <v>105</v>
      </c>
      <c r="C78" s="12">
        <v>200</v>
      </c>
      <c r="D78" s="13">
        <v>0.48</v>
      </c>
      <c r="E78" s="12">
        <v>95</v>
      </c>
      <c r="F78" s="11"/>
      <c r="G78" s="11"/>
      <c r="H78" s="11" t="s">
        <v>130</v>
      </c>
      <c r="I78" s="11" t="s">
        <v>127</v>
      </c>
    </row>
    <row r="79" spans="1:9" x14ac:dyDescent="0.35">
      <c r="A79" s="11" t="s">
        <v>76</v>
      </c>
      <c r="B79" s="12">
        <v>790</v>
      </c>
      <c r="C79" s="12">
        <v>1485</v>
      </c>
      <c r="D79" s="13">
        <v>0.47</v>
      </c>
      <c r="E79" s="12">
        <v>695</v>
      </c>
      <c r="F79" s="11"/>
      <c r="G79" s="11"/>
      <c r="H79" s="11" t="s">
        <v>130</v>
      </c>
      <c r="I79" s="11" t="s">
        <v>127</v>
      </c>
    </row>
    <row r="80" spans="1:9" x14ac:dyDescent="0.35">
      <c r="A80" s="11" t="s">
        <v>93</v>
      </c>
      <c r="B80" s="12">
        <v>899</v>
      </c>
      <c r="C80" s="12">
        <v>1699</v>
      </c>
      <c r="D80" s="13">
        <v>0.47</v>
      </c>
      <c r="E80" s="12">
        <v>800</v>
      </c>
      <c r="F80" s="11"/>
      <c r="G80" s="11"/>
      <c r="H80" s="11" t="s">
        <v>130</v>
      </c>
      <c r="I80" s="11" t="s">
        <v>127</v>
      </c>
    </row>
    <row r="81" spans="1:9" x14ac:dyDescent="0.35">
      <c r="A81" s="11" t="s">
        <v>111</v>
      </c>
      <c r="B81" s="12">
        <v>169</v>
      </c>
      <c r="C81" s="12">
        <v>320</v>
      </c>
      <c r="D81" s="13">
        <v>0.47</v>
      </c>
      <c r="E81" s="12">
        <v>151</v>
      </c>
      <c r="F81" s="11"/>
      <c r="G81" s="11"/>
      <c r="H81" s="11" t="s">
        <v>130</v>
      </c>
      <c r="I81" s="11" t="s">
        <v>127</v>
      </c>
    </row>
    <row r="82" spans="1:9" x14ac:dyDescent="0.35">
      <c r="A82" s="11" t="s">
        <v>112</v>
      </c>
      <c r="B82" s="12">
        <v>2200</v>
      </c>
      <c r="C82" s="12">
        <v>4080</v>
      </c>
      <c r="D82" s="13">
        <v>0.46</v>
      </c>
      <c r="E82" s="12">
        <v>1880</v>
      </c>
      <c r="F82" s="11"/>
      <c r="G82" s="11"/>
      <c r="H82" s="11" t="s">
        <v>130</v>
      </c>
      <c r="I82" s="11" t="s">
        <v>127</v>
      </c>
    </row>
    <row r="83" spans="1:9" x14ac:dyDescent="0.35">
      <c r="A83" s="11" t="s">
        <v>57</v>
      </c>
      <c r="B83" s="12">
        <v>499</v>
      </c>
      <c r="C83" s="12">
        <v>900</v>
      </c>
      <c r="D83" s="13">
        <v>0.45</v>
      </c>
      <c r="E83" s="12">
        <v>401</v>
      </c>
      <c r="F83" s="11"/>
      <c r="G83" s="11"/>
      <c r="H83" s="11" t="s">
        <v>130</v>
      </c>
      <c r="I83" s="11" t="s">
        <v>127</v>
      </c>
    </row>
    <row r="84" spans="1:9" x14ac:dyDescent="0.35">
      <c r="A84" s="11" t="s">
        <v>77</v>
      </c>
      <c r="B84" s="12">
        <v>690</v>
      </c>
      <c r="C84" s="12">
        <v>1200</v>
      </c>
      <c r="D84" s="13">
        <v>0.43</v>
      </c>
      <c r="E84" s="12">
        <v>510</v>
      </c>
      <c r="F84" s="11"/>
      <c r="G84" s="11"/>
      <c r="H84" s="11" t="s">
        <v>130</v>
      </c>
      <c r="I84" s="11" t="s">
        <v>127</v>
      </c>
    </row>
    <row r="85" spans="1:9" x14ac:dyDescent="0.35">
      <c r="A85" s="11" t="s">
        <v>89</v>
      </c>
      <c r="B85" s="12">
        <v>630</v>
      </c>
      <c r="C85" s="12">
        <v>1100</v>
      </c>
      <c r="D85" s="13">
        <v>0.43</v>
      </c>
      <c r="E85" s="12">
        <v>470</v>
      </c>
      <c r="F85" s="11"/>
      <c r="G85" s="11"/>
      <c r="H85" s="11" t="s">
        <v>130</v>
      </c>
      <c r="I85" s="11" t="s">
        <v>127</v>
      </c>
    </row>
    <row r="86" spans="1:9" x14ac:dyDescent="0.35">
      <c r="A86" s="11" t="s">
        <v>25</v>
      </c>
      <c r="B86" s="12">
        <v>1860</v>
      </c>
      <c r="C86" s="12">
        <v>3220</v>
      </c>
      <c r="D86" s="13">
        <v>0.42</v>
      </c>
      <c r="E86" s="12">
        <v>1360</v>
      </c>
      <c r="F86" s="11"/>
      <c r="G86" s="11"/>
      <c r="H86" s="11" t="s">
        <v>130</v>
      </c>
      <c r="I86" s="11" t="s">
        <v>127</v>
      </c>
    </row>
    <row r="87" spans="1:9" x14ac:dyDescent="0.35">
      <c r="A87" s="11" t="s">
        <v>45</v>
      </c>
      <c r="B87" s="12">
        <v>610</v>
      </c>
      <c r="C87" s="12">
        <v>1060</v>
      </c>
      <c r="D87" s="13">
        <v>0.42</v>
      </c>
      <c r="E87" s="12">
        <v>450</v>
      </c>
      <c r="F87" s="11"/>
      <c r="G87" s="11"/>
      <c r="H87" s="11" t="s">
        <v>130</v>
      </c>
      <c r="I87" s="11" t="s">
        <v>127</v>
      </c>
    </row>
    <row r="88" spans="1:9" x14ac:dyDescent="0.35">
      <c r="A88" s="11" t="s">
        <v>100</v>
      </c>
      <c r="B88" s="12">
        <v>1080</v>
      </c>
      <c r="C88" s="12">
        <v>1874</v>
      </c>
      <c r="D88" s="13">
        <v>0.42</v>
      </c>
      <c r="E88" s="12">
        <v>794</v>
      </c>
      <c r="F88" s="11"/>
      <c r="G88" s="11"/>
      <c r="H88" s="11" t="s">
        <v>130</v>
      </c>
      <c r="I88" s="11" t="s">
        <v>127</v>
      </c>
    </row>
    <row r="89" spans="1:9" x14ac:dyDescent="0.35">
      <c r="A89" s="11" t="s">
        <v>56</v>
      </c>
      <c r="B89" s="12">
        <v>799</v>
      </c>
      <c r="C89" s="12">
        <v>1343</v>
      </c>
      <c r="D89" s="13">
        <v>0.41</v>
      </c>
      <c r="E89" s="12">
        <v>544</v>
      </c>
      <c r="F89" s="11"/>
      <c r="G89" s="11"/>
      <c r="H89" s="11" t="s">
        <v>130</v>
      </c>
      <c r="I89" s="11" t="s">
        <v>127</v>
      </c>
    </row>
    <row r="90" spans="1:9" x14ac:dyDescent="0.35">
      <c r="A90" s="11" t="s">
        <v>102</v>
      </c>
      <c r="B90" s="12">
        <v>1420</v>
      </c>
      <c r="C90" s="12">
        <v>2420</v>
      </c>
      <c r="D90" s="13">
        <v>0.41</v>
      </c>
      <c r="E90" s="12">
        <v>1000</v>
      </c>
      <c r="F90" s="11"/>
      <c r="G90" s="11"/>
      <c r="H90" s="11" t="s">
        <v>130</v>
      </c>
      <c r="I90" s="11" t="s">
        <v>127</v>
      </c>
    </row>
    <row r="91" spans="1:9" x14ac:dyDescent="0.35">
      <c r="A91" s="11" t="s">
        <v>42</v>
      </c>
      <c r="B91" s="12">
        <v>2750</v>
      </c>
      <c r="C91" s="12">
        <v>4471</v>
      </c>
      <c r="D91" s="13">
        <v>0.38</v>
      </c>
      <c r="E91" s="12">
        <v>1721</v>
      </c>
      <c r="F91" s="11"/>
      <c r="G91" s="11"/>
      <c r="H91" s="11" t="s">
        <v>130</v>
      </c>
      <c r="I91" s="11" t="s">
        <v>126</v>
      </c>
    </row>
    <row r="92" spans="1:9" x14ac:dyDescent="0.35">
      <c r="A92" s="11" t="s">
        <v>50</v>
      </c>
      <c r="B92" s="12">
        <v>1200</v>
      </c>
      <c r="C92" s="12">
        <v>1950</v>
      </c>
      <c r="D92" s="13">
        <v>0.38</v>
      </c>
      <c r="E92" s="12">
        <v>750</v>
      </c>
      <c r="F92" s="11"/>
      <c r="G92" s="11"/>
      <c r="H92" s="11" t="s">
        <v>130</v>
      </c>
      <c r="I92" s="11" t="s">
        <v>126</v>
      </c>
    </row>
    <row r="93" spans="1:9" x14ac:dyDescent="0.35">
      <c r="A93" s="11" t="s">
        <v>82</v>
      </c>
      <c r="B93" s="12">
        <v>1460</v>
      </c>
      <c r="C93" s="12">
        <v>2290</v>
      </c>
      <c r="D93" s="13">
        <v>0.36</v>
      </c>
      <c r="E93" s="12">
        <v>830</v>
      </c>
      <c r="F93" s="11"/>
      <c r="G93" s="11"/>
      <c r="H93" s="11" t="s">
        <v>130</v>
      </c>
      <c r="I93" s="11" t="s">
        <v>126</v>
      </c>
    </row>
    <row r="94" spans="1:9" x14ac:dyDescent="0.35">
      <c r="A94" s="11" t="s">
        <v>105</v>
      </c>
      <c r="B94" s="12">
        <v>1150</v>
      </c>
      <c r="C94" s="12">
        <v>1737</v>
      </c>
      <c r="D94" s="13">
        <v>0.34</v>
      </c>
      <c r="E94" s="12">
        <v>587</v>
      </c>
      <c r="F94" s="11"/>
      <c r="G94" s="11"/>
      <c r="H94" s="11" t="s">
        <v>130</v>
      </c>
      <c r="I94" s="11" t="s">
        <v>126</v>
      </c>
    </row>
    <row r="95" spans="1:9" x14ac:dyDescent="0.35">
      <c r="A95" s="11" t="s">
        <v>106</v>
      </c>
      <c r="B95" s="12">
        <v>1190</v>
      </c>
      <c r="C95" s="12">
        <v>1810</v>
      </c>
      <c r="D95" s="13">
        <v>0.34</v>
      </c>
      <c r="E95" s="12">
        <v>620</v>
      </c>
      <c r="F95" s="11"/>
      <c r="G95" s="11"/>
      <c r="H95" s="11" t="s">
        <v>130</v>
      </c>
      <c r="I95" s="11" t="s">
        <v>126</v>
      </c>
    </row>
    <row r="96" spans="1:9" x14ac:dyDescent="0.35">
      <c r="A96" s="11" t="s">
        <v>48</v>
      </c>
      <c r="B96" s="12">
        <v>1190</v>
      </c>
      <c r="C96" s="12">
        <v>1785</v>
      </c>
      <c r="D96" s="13">
        <v>0.33</v>
      </c>
      <c r="E96" s="12">
        <v>595</v>
      </c>
      <c r="F96" s="11"/>
      <c r="G96" s="11"/>
      <c r="H96" s="11" t="s">
        <v>130</v>
      </c>
      <c r="I96" s="11" t="s">
        <v>126</v>
      </c>
    </row>
    <row r="97" spans="1:9" x14ac:dyDescent="0.35">
      <c r="A97" s="11" t="s">
        <v>60</v>
      </c>
      <c r="B97" s="12">
        <v>2799</v>
      </c>
      <c r="C97" s="12">
        <v>3810</v>
      </c>
      <c r="D97" s="13">
        <v>0.27</v>
      </c>
      <c r="E97" s="12">
        <v>1011</v>
      </c>
      <c r="F97" s="11"/>
      <c r="G97" s="11"/>
      <c r="H97" s="11" t="s">
        <v>130</v>
      </c>
      <c r="I97" s="11" t="s">
        <v>126</v>
      </c>
    </row>
    <row r="98" spans="1:9" x14ac:dyDescent="0.35">
      <c r="A98" s="11" t="s">
        <v>104</v>
      </c>
      <c r="B98" s="12">
        <v>198</v>
      </c>
      <c r="C98" s="12">
        <v>260</v>
      </c>
      <c r="D98" s="13">
        <v>0.24</v>
      </c>
      <c r="E98" s="12">
        <v>62</v>
      </c>
      <c r="F98" s="11"/>
      <c r="G98" s="11"/>
      <c r="H98" s="11" t="s">
        <v>130</v>
      </c>
      <c r="I98" s="11" t="s">
        <v>126</v>
      </c>
    </row>
    <row r="99" spans="1:9" x14ac:dyDescent="0.35">
      <c r="A99" s="11" t="s">
        <v>54</v>
      </c>
      <c r="B99" s="12">
        <v>299</v>
      </c>
      <c r="C99" s="12">
        <v>384</v>
      </c>
      <c r="D99" s="13">
        <v>0.22</v>
      </c>
      <c r="E99" s="12">
        <v>85</v>
      </c>
      <c r="F99" s="11"/>
      <c r="G99" s="11"/>
      <c r="H99" s="11" t="s">
        <v>130</v>
      </c>
      <c r="I99" s="11" t="s">
        <v>126</v>
      </c>
    </row>
    <row r="100" spans="1:9" x14ac:dyDescent="0.35">
      <c r="A100" s="11" t="s">
        <v>85</v>
      </c>
      <c r="B100" s="12">
        <v>1466</v>
      </c>
      <c r="C100" s="12">
        <v>1699</v>
      </c>
      <c r="D100" s="13">
        <v>0.14000000000000001</v>
      </c>
      <c r="E100" s="12">
        <v>233</v>
      </c>
      <c r="F100" s="11"/>
      <c r="G100" s="11"/>
      <c r="H100" s="11" t="s">
        <v>130</v>
      </c>
      <c r="I100" s="11" t="s">
        <v>129</v>
      </c>
    </row>
    <row r="101" spans="1:9" x14ac:dyDescent="0.35">
      <c r="A101" s="11" t="s">
        <v>88</v>
      </c>
      <c r="B101" s="12">
        <v>1468</v>
      </c>
      <c r="C101" s="12">
        <v>1699</v>
      </c>
      <c r="D101" s="13">
        <v>0.14000000000000001</v>
      </c>
      <c r="E101" s="12">
        <v>231</v>
      </c>
      <c r="F101" s="11"/>
      <c r="G101" s="11"/>
      <c r="H101" s="11" t="s">
        <v>130</v>
      </c>
      <c r="I101" s="11" t="s">
        <v>129</v>
      </c>
    </row>
    <row r="102" spans="1:9" x14ac:dyDescent="0.35">
      <c r="A102" s="11" t="s">
        <v>87</v>
      </c>
      <c r="B102" s="12">
        <v>799</v>
      </c>
      <c r="C102" s="12">
        <v>900</v>
      </c>
      <c r="D102" s="13">
        <v>0.11</v>
      </c>
      <c r="E102" s="12">
        <v>101</v>
      </c>
      <c r="F102" s="11"/>
      <c r="G102" s="11"/>
      <c r="H102" s="11" t="s">
        <v>130</v>
      </c>
      <c r="I102" s="11" t="s">
        <v>129</v>
      </c>
    </row>
    <row r="103" spans="1:9" x14ac:dyDescent="0.35">
      <c r="A103" s="11" t="s">
        <v>95</v>
      </c>
      <c r="B103" s="12">
        <v>1526</v>
      </c>
      <c r="C103" s="12">
        <v>1660</v>
      </c>
      <c r="D103" s="13">
        <v>0.08</v>
      </c>
      <c r="E103" s="12">
        <v>134</v>
      </c>
      <c r="F103" s="11"/>
      <c r="G103" s="11"/>
      <c r="H103" s="11" t="s">
        <v>130</v>
      </c>
      <c r="I103" s="11" t="s">
        <v>129</v>
      </c>
    </row>
    <row r="104" spans="1:9" x14ac:dyDescent="0.35">
      <c r="A104" s="11" t="s">
        <v>78</v>
      </c>
      <c r="B104" s="12">
        <v>1732</v>
      </c>
      <c r="C104" s="12">
        <v>1799</v>
      </c>
      <c r="D104" s="13">
        <v>0.04</v>
      </c>
      <c r="E104" s="12">
        <v>67</v>
      </c>
      <c r="F104" s="11"/>
      <c r="G104" s="11"/>
      <c r="H104" s="11" t="s">
        <v>130</v>
      </c>
      <c r="I104" s="11" t="s">
        <v>129</v>
      </c>
    </row>
    <row r="105" spans="1:9" x14ac:dyDescent="0.35">
      <c r="A105" s="11" t="s">
        <v>98</v>
      </c>
      <c r="B105" s="12">
        <v>3546</v>
      </c>
      <c r="C105" s="12">
        <v>3699</v>
      </c>
      <c r="D105" s="13">
        <v>0.04</v>
      </c>
      <c r="E105" s="12">
        <v>153</v>
      </c>
      <c r="F105" s="11"/>
      <c r="G105" s="11"/>
      <c r="H105" s="11" t="s">
        <v>130</v>
      </c>
      <c r="I105" s="11" t="s">
        <v>129</v>
      </c>
    </row>
    <row r="106" spans="1:9" x14ac:dyDescent="0.35">
      <c r="A106" s="11" t="s">
        <v>55</v>
      </c>
      <c r="B106" s="12">
        <v>1459</v>
      </c>
      <c r="C106" s="12">
        <v>1499</v>
      </c>
      <c r="D106" s="13">
        <v>0.03</v>
      </c>
      <c r="E106" s="12">
        <v>40</v>
      </c>
      <c r="F106" s="11"/>
      <c r="G106" s="11"/>
      <c r="H106" s="11" t="s">
        <v>130</v>
      </c>
      <c r="I106" s="11" t="s">
        <v>129</v>
      </c>
    </row>
    <row r="107" spans="1:9" x14ac:dyDescent="0.35">
      <c r="A107" s="11" t="s">
        <v>46</v>
      </c>
      <c r="B107" s="12">
        <v>2132</v>
      </c>
      <c r="C107" s="12">
        <v>2169</v>
      </c>
      <c r="D107" s="13">
        <v>0.02</v>
      </c>
      <c r="E107" s="12">
        <v>37</v>
      </c>
      <c r="F107" s="11"/>
      <c r="G107" s="11"/>
      <c r="H107" s="11" t="s">
        <v>130</v>
      </c>
      <c r="I107" s="11" t="s">
        <v>129</v>
      </c>
    </row>
    <row r="108" spans="1:9" x14ac:dyDescent="0.35">
      <c r="A108" s="11" t="s">
        <v>53</v>
      </c>
      <c r="B108" s="12">
        <v>1660</v>
      </c>
      <c r="C108" s="12">
        <v>1699</v>
      </c>
      <c r="D108" s="13">
        <v>0.02</v>
      </c>
      <c r="E108" s="12">
        <v>39</v>
      </c>
      <c r="F108" s="11"/>
      <c r="G108" s="11"/>
      <c r="H108" s="11" t="s">
        <v>130</v>
      </c>
      <c r="I108" s="11" t="s">
        <v>129</v>
      </c>
    </row>
    <row r="109" spans="1:9" x14ac:dyDescent="0.35">
      <c r="A109" s="11" t="s">
        <v>83</v>
      </c>
      <c r="B109" s="12">
        <v>1666</v>
      </c>
      <c r="C109" s="12">
        <v>1699</v>
      </c>
      <c r="D109" s="13">
        <v>0.02</v>
      </c>
      <c r="E109" s="12">
        <v>33</v>
      </c>
      <c r="F109" s="11"/>
      <c r="G109" s="11"/>
      <c r="H109" s="11" t="s">
        <v>130</v>
      </c>
      <c r="I109" s="11" t="s">
        <v>129</v>
      </c>
    </row>
    <row r="110" spans="1:9" x14ac:dyDescent="0.35">
      <c r="A110" s="11" t="s">
        <v>96</v>
      </c>
      <c r="B110" s="12">
        <v>1462</v>
      </c>
      <c r="C110" s="12">
        <v>1499</v>
      </c>
      <c r="D110" s="13">
        <v>0.02</v>
      </c>
      <c r="E110" s="12">
        <v>37</v>
      </c>
      <c r="F110" s="11"/>
      <c r="G110" s="11"/>
      <c r="H110" s="11" t="s">
        <v>130</v>
      </c>
      <c r="I110" s="11" t="s">
        <v>129</v>
      </c>
    </row>
    <row r="111" spans="1:9" x14ac:dyDescent="0.35">
      <c r="A111" s="11" t="s">
        <v>107</v>
      </c>
      <c r="B111" s="12">
        <v>1658</v>
      </c>
      <c r="C111" s="12">
        <v>1699</v>
      </c>
      <c r="D111" s="13">
        <v>0.02</v>
      </c>
      <c r="E111" s="12">
        <v>41</v>
      </c>
      <c r="F111" s="11"/>
      <c r="G111" s="11"/>
      <c r="H111" s="11" t="s">
        <v>130</v>
      </c>
      <c r="I111" s="11" t="s">
        <v>129</v>
      </c>
    </row>
    <row r="112" spans="1:9" x14ac:dyDescent="0.35">
      <c r="A112" s="11" t="s">
        <v>108</v>
      </c>
      <c r="B112" s="12">
        <v>1768</v>
      </c>
      <c r="C112" s="12">
        <v>1799</v>
      </c>
      <c r="D112" s="13">
        <v>0.02</v>
      </c>
      <c r="E112" s="12">
        <v>31</v>
      </c>
      <c r="F112" s="11"/>
      <c r="G112" s="11"/>
      <c r="H112" s="11" t="s">
        <v>130</v>
      </c>
      <c r="I112" s="11" t="s">
        <v>129</v>
      </c>
    </row>
    <row r="113" spans="1:9" x14ac:dyDescent="0.35">
      <c r="A113" s="11" t="s">
        <v>103</v>
      </c>
      <c r="B113" s="12">
        <v>1875</v>
      </c>
      <c r="C113" s="12">
        <v>1899</v>
      </c>
      <c r="D113" s="13">
        <v>0.01</v>
      </c>
      <c r="E113" s="12">
        <v>24</v>
      </c>
      <c r="F113" s="11"/>
      <c r="G113" s="11"/>
      <c r="H113" s="11" t="s">
        <v>130</v>
      </c>
      <c r="I113" s="11" t="s">
        <v>129</v>
      </c>
    </row>
  </sheetData>
  <sortState xmlns:xlrd2="http://schemas.microsoft.com/office/spreadsheetml/2017/richdata2" ref="A2:I113">
    <sortCondition descending="1" ref="G2:G113"/>
    <sortCondition descending="1" ref="F2:F113"/>
    <sortCondition descending="1" ref="D2:D11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43D81-F32C-4CD6-B95B-FF019735D8CD}">
  <dimension ref="F1:K16"/>
  <sheetViews>
    <sheetView tabSelected="1" zoomScale="80" zoomScaleNormal="80" workbookViewId="0">
      <selection activeCell="J3" sqref="J3"/>
    </sheetView>
  </sheetViews>
  <sheetFormatPr defaultRowHeight="14.5" x14ac:dyDescent="0.35"/>
  <cols>
    <col min="1" max="5" width="8.7265625" style="25"/>
    <col min="6" max="6" width="38.26953125" style="25" bestFit="1" customWidth="1"/>
    <col min="7" max="16384" width="8.7265625" style="25"/>
  </cols>
  <sheetData>
    <row r="1" spans="6:11" ht="31" x14ac:dyDescent="0.7">
      <c r="F1" s="26" t="s">
        <v>140</v>
      </c>
    </row>
    <row r="6" spans="6:11" ht="15.5" x14ac:dyDescent="0.35">
      <c r="F6" s="30" t="s">
        <v>0</v>
      </c>
      <c r="G6" s="31" t="s">
        <v>145</v>
      </c>
      <c r="H6" s="32" t="s">
        <v>3</v>
      </c>
      <c r="I6" s="33" t="s">
        <v>113</v>
      </c>
      <c r="K6" s="38"/>
    </row>
    <row r="7" spans="6:11" x14ac:dyDescent="0.35">
      <c r="F7" s="28" t="s">
        <v>21</v>
      </c>
      <c r="G7" s="13">
        <v>0.49</v>
      </c>
      <c r="H7" s="23">
        <v>3</v>
      </c>
      <c r="I7" s="29">
        <v>5</v>
      </c>
    </row>
    <row r="8" spans="6:11" x14ac:dyDescent="0.35">
      <c r="F8" s="28" t="s">
        <v>39</v>
      </c>
      <c r="G8" s="13">
        <v>0.53</v>
      </c>
      <c r="H8" s="23">
        <v>2</v>
      </c>
      <c r="I8" s="29">
        <v>5</v>
      </c>
    </row>
    <row r="9" spans="6:11" x14ac:dyDescent="0.35">
      <c r="F9" s="28" t="s">
        <v>19</v>
      </c>
      <c r="G9" s="13">
        <v>0.51</v>
      </c>
      <c r="H9" s="23">
        <v>2</v>
      </c>
      <c r="I9" s="29">
        <v>5</v>
      </c>
    </row>
    <row r="10" spans="6:11" x14ac:dyDescent="0.35">
      <c r="F10" s="28" t="s">
        <v>20</v>
      </c>
      <c r="G10" s="13">
        <v>0.46</v>
      </c>
      <c r="H10" s="23">
        <v>2</v>
      </c>
      <c r="I10" s="29">
        <v>5</v>
      </c>
    </row>
    <row r="11" spans="6:11" x14ac:dyDescent="0.35">
      <c r="F11" s="28" t="s">
        <v>81</v>
      </c>
      <c r="G11" s="13">
        <v>0.49</v>
      </c>
      <c r="H11" s="23">
        <v>1</v>
      </c>
      <c r="I11" s="29">
        <v>5</v>
      </c>
    </row>
    <row r="12" spans="6:11" x14ac:dyDescent="0.35">
      <c r="F12" s="28" t="s">
        <v>38</v>
      </c>
      <c r="G12" s="13">
        <v>0.4</v>
      </c>
      <c r="H12" s="23">
        <v>1</v>
      </c>
      <c r="I12" s="29">
        <v>5</v>
      </c>
    </row>
    <row r="13" spans="6:11" x14ac:dyDescent="0.35">
      <c r="F13" s="28" t="s">
        <v>101</v>
      </c>
      <c r="G13" s="13">
        <v>0.21</v>
      </c>
      <c r="H13" s="23">
        <v>1</v>
      </c>
      <c r="I13" s="29">
        <v>5</v>
      </c>
    </row>
    <row r="14" spans="6:11" x14ac:dyDescent="0.35">
      <c r="F14" s="28" t="s">
        <v>16</v>
      </c>
      <c r="G14" s="13">
        <v>0.47</v>
      </c>
      <c r="H14" s="23">
        <v>12</v>
      </c>
      <c r="I14" s="29">
        <v>4.8</v>
      </c>
    </row>
    <row r="15" spans="6:11" x14ac:dyDescent="0.35">
      <c r="F15" s="28" t="s">
        <v>12</v>
      </c>
      <c r="G15" s="13">
        <v>0.55000000000000004</v>
      </c>
      <c r="H15" s="23">
        <v>5</v>
      </c>
      <c r="I15" s="29">
        <v>4.8</v>
      </c>
    </row>
    <row r="16" spans="6:11" x14ac:dyDescent="0.35">
      <c r="F16" s="34" t="s">
        <v>8</v>
      </c>
      <c r="G16" s="35">
        <v>0.26</v>
      </c>
      <c r="H16" s="36">
        <v>5</v>
      </c>
      <c r="I16" s="37">
        <v>4.8</v>
      </c>
    </row>
  </sheetData>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C1842-8024-43C1-8B8A-43E551C8A688}">
  <dimension ref="A1:I113"/>
  <sheetViews>
    <sheetView workbookViewId="0">
      <selection activeCell="A2" sqref="A2"/>
    </sheetView>
  </sheetViews>
  <sheetFormatPr defaultRowHeight="14.5" x14ac:dyDescent="0.35"/>
  <cols>
    <col min="1" max="1" width="89.1796875" bestFit="1" customWidth="1"/>
    <col min="2" max="3" width="13.1796875" style="2" bestFit="1" customWidth="1"/>
    <col min="4" max="4" width="8.81640625" bestFit="1" customWidth="1"/>
    <col min="5" max="5" width="17.6328125" style="2" bestFit="1" customWidth="1"/>
    <col min="6" max="6" width="7.453125" bestFit="1" customWidth="1"/>
    <col min="7" max="7" width="10.26953125" style="6" bestFit="1" customWidth="1"/>
    <col min="8" max="8" width="19" style="14" bestFit="1" customWidth="1"/>
    <col min="9" max="9" width="19" style="14" customWidth="1"/>
  </cols>
  <sheetData>
    <row r="1" spans="1:9" s="7" customFormat="1" ht="15.5" x14ac:dyDescent="0.35">
      <c r="A1" s="8" t="s">
        <v>0</v>
      </c>
      <c r="B1" s="9" t="s">
        <v>1</v>
      </c>
      <c r="C1" s="9" t="s">
        <v>115</v>
      </c>
      <c r="D1" s="8" t="s">
        <v>2</v>
      </c>
      <c r="E1" s="9" t="s">
        <v>114</v>
      </c>
      <c r="F1" s="8" t="s">
        <v>3</v>
      </c>
      <c r="G1" s="15" t="s">
        <v>113</v>
      </c>
      <c r="H1" s="10" t="s">
        <v>134</v>
      </c>
      <c r="I1" s="10" t="s">
        <v>116</v>
      </c>
    </row>
    <row r="2" spans="1:9" x14ac:dyDescent="0.35">
      <c r="A2" s="11" t="s">
        <v>4</v>
      </c>
      <c r="B2" s="12">
        <v>950</v>
      </c>
      <c r="C2" s="12">
        <v>1525</v>
      </c>
      <c r="D2" s="13">
        <v>0.38</v>
      </c>
      <c r="E2" s="12">
        <f>C2-B2</f>
        <v>575</v>
      </c>
      <c r="F2" s="11">
        <v>-2</v>
      </c>
      <c r="G2" s="16">
        <v>4.5</v>
      </c>
      <c r="H2" s="14" t="str">
        <f>IF(G2&lt;3, "Poor", IF(AND(G2&gt;=3, G2&lt;=4), "Average",IF(G2&gt;4, "Excellent", " ")))</f>
        <v>Excellent</v>
      </c>
      <c r="I2" s="14" t="str">
        <f>IF(D2&lt;20%, "Low Discount", IF(AND(D2&gt;=20%, D2&lt;=40%), "Medium Discount", IF(D2&gt;40%, "High Discount")))</f>
        <v>Medium Discount</v>
      </c>
    </row>
    <row r="3" spans="1:9" x14ac:dyDescent="0.35">
      <c r="A3" s="11" t="s">
        <v>5</v>
      </c>
      <c r="B3" s="12">
        <v>527</v>
      </c>
      <c r="C3" s="12">
        <v>999</v>
      </c>
      <c r="D3" s="13">
        <v>0.47</v>
      </c>
      <c r="E3" s="12">
        <f t="shared" ref="E3:E66" si="0">C3-B3</f>
        <v>472</v>
      </c>
      <c r="F3" s="11">
        <v>-14</v>
      </c>
      <c r="G3" s="16">
        <v>4.0999999999999996</v>
      </c>
      <c r="H3" s="14" t="str">
        <f t="shared" ref="H3:H66" si="1">IF(G3&lt;3, "Poor", IF(AND(G3&gt;=3, G3&lt;=4), "Average",IF(G3&gt;4, "Excellent", " ")))</f>
        <v>Excellent</v>
      </c>
      <c r="I3" s="14" t="str">
        <f t="shared" ref="I3:I66" si="2">IF(D3&lt;20%, "Low Discount", IF(AND(D3&gt;=20%, D3&lt;=40%), "Medium Discount", IF(D3&gt;40%, "High Discount")))</f>
        <v>High Discount</v>
      </c>
    </row>
    <row r="4" spans="1:9" x14ac:dyDescent="0.35">
      <c r="A4" s="11" t="s">
        <v>6</v>
      </c>
      <c r="B4" s="12">
        <v>2199</v>
      </c>
      <c r="C4" s="12">
        <v>2923</v>
      </c>
      <c r="D4" s="13">
        <v>0.25</v>
      </c>
      <c r="E4" s="12">
        <f t="shared" si="0"/>
        <v>724</v>
      </c>
      <c r="F4" s="11">
        <v>-24</v>
      </c>
      <c r="G4" s="16">
        <v>4.5999999999999996</v>
      </c>
      <c r="H4" s="14" t="str">
        <f t="shared" si="1"/>
        <v>Excellent</v>
      </c>
      <c r="I4" s="14" t="str">
        <f t="shared" si="2"/>
        <v>Medium Discount</v>
      </c>
    </row>
    <row r="5" spans="1:9" x14ac:dyDescent="0.35">
      <c r="A5" s="11" t="s">
        <v>7</v>
      </c>
      <c r="B5" s="12">
        <v>1580</v>
      </c>
      <c r="C5" s="12">
        <v>2499</v>
      </c>
      <c r="D5" s="13">
        <v>0.37</v>
      </c>
      <c r="E5" s="12">
        <f t="shared" si="0"/>
        <v>919</v>
      </c>
      <c r="F5" s="11">
        <v>-7</v>
      </c>
      <c r="G5" s="16">
        <v>4.7</v>
      </c>
      <c r="H5" s="14" t="str">
        <f t="shared" si="1"/>
        <v>Excellent</v>
      </c>
      <c r="I5" s="14" t="str">
        <f t="shared" si="2"/>
        <v>Medium Discount</v>
      </c>
    </row>
    <row r="6" spans="1:9" x14ac:dyDescent="0.35">
      <c r="A6" s="11" t="s">
        <v>8</v>
      </c>
      <c r="B6" s="12">
        <v>1740</v>
      </c>
      <c r="C6" s="12">
        <v>2356</v>
      </c>
      <c r="D6" s="13">
        <v>0.26</v>
      </c>
      <c r="E6" s="12">
        <f t="shared" si="0"/>
        <v>616</v>
      </c>
      <c r="F6" s="11">
        <v>-5</v>
      </c>
      <c r="G6" s="16">
        <v>4.8</v>
      </c>
      <c r="H6" s="14" t="str">
        <f t="shared" si="1"/>
        <v>Excellent</v>
      </c>
      <c r="I6" s="14" t="str">
        <f t="shared" si="2"/>
        <v>Medium Discount</v>
      </c>
    </row>
    <row r="7" spans="1:9" x14ac:dyDescent="0.35">
      <c r="A7" s="11" t="s">
        <v>9</v>
      </c>
      <c r="B7" s="12">
        <v>2999</v>
      </c>
      <c r="C7" s="12">
        <v>3290</v>
      </c>
      <c r="D7" s="13">
        <v>0.09</v>
      </c>
      <c r="E7" s="12">
        <f t="shared" si="0"/>
        <v>291</v>
      </c>
      <c r="F7" s="11">
        <v>-15</v>
      </c>
      <c r="G7" s="16">
        <v>4</v>
      </c>
      <c r="H7" s="14" t="str">
        <f t="shared" si="1"/>
        <v>Average</v>
      </c>
      <c r="I7" s="14" t="str">
        <f t="shared" si="2"/>
        <v>Low Discount</v>
      </c>
    </row>
    <row r="8" spans="1:9" x14ac:dyDescent="0.35">
      <c r="A8" s="11" t="s">
        <v>10</v>
      </c>
      <c r="B8" s="12">
        <v>2319</v>
      </c>
      <c r="C8" s="12">
        <v>3032</v>
      </c>
      <c r="D8" s="13">
        <v>0.24</v>
      </c>
      <c r="E8" s="12">
        <f t="shared" si="0"/>
        <v>713</v>
      </c>
      <c r="F8" s="11">
        <v>-55</v>
      </c>
      <c r="G8" s="16">
        <v>4.5999999999999996</v>
      </c>
      <c r="H8" s="14" t="str">
        <f t="shared" si="1"/>
        <v>Excellent</v>
      </c>
      <c r="I8" s="14" t="str">
        <f t="shared" si="2"/>
        <v>Medium Discount</v>
      </c>
    </row>
    <row r="9" spans="1:9" x14ac:dyDescent="0.35">
      <c r="A9" s="11" t="s">
        <v>11</v>
      </c>
      <c r="B9" s="12">
        <v>988</v>
      </c>
      <c r="C9" s="12">
        <v>1580</v>
      </c>
      <c r="D9" s="13">
        <v>0.37</v>
      </c>
      <c r="E9" s="12">
        <f t="shared" si="0"/>
        <v>592</v>
      </c>
      <c r="F9" s="11">
        <v>-2</v>
      </c>
      <c r="G9" s="16">
        <v>4</v>
      </c>
      <c r="H9" s="14" t="str">
        <f t="shared" si="1"/>
        <v>Average</v>
      </c>
      <c r="I9" s="14" t="str">
        <f t="shared" si="2"/>
        <v>Medium Discount</v>
      </c>
    </row>
    <row r="10" spans="1:9" x14ac:dyDescent="0.35">
      <c r="A10" s="11" t="s">
        <v>12</v>
      </c>
      <c r="B10" s="12">
        <v>1274</v>
      </c>
      <c r="C10" s="12">
        <v>2800</v>
      </c>
      <c r="D10" s="13">
        <v>0.55000000000000004</v>
      </c>
      <c r="E10" s="12">
        <f t="shared" si="0"/>
        <v>1526</v>
      </c>
      <c r="F10" s="11">
        <v>-5</v>
      </c>
      <c r="G10" s="16">
        <v>4.8</v>
      </c>
      <c r="H10" s="14" t="str">
        <f t="shared" si="1"/>
        <v>Excellent</v>
      </c>
      <c r="I10" s="14" t="str">
        <f t="shared" si="2"/>
        <v>High Discount</v>
      </c>
    </row>
    <row r="11" spans="1:9" x14ac:dyDescent="0.35">
      <c r="A11" s="11" t="s">
        <v>13</v>
      </c>
      <c r="B11" s="12">
        <v>1600</v>
      </c>
      <c r="C11" s="12">
        <v>2929</v>
      </c>
      <c r="D11" s="13">
        <v>0.45</v>
      </c>
      <c r="E11" s="12">
        <f t="shared" si="0"/>
        <v>1329</v>
      </c>
      <c r="F11" s="11">
        <v>-5</v>
      </c>
      <c r="G11" s="16">
        <v>3.8</v>
      </c>
      <c r="H11" s="14" t="str">
        <f t="shared" si="1"/>
        <v>Average</v>
      </c>
      <c r="I11" s="14" t="str">
        <f t="shared" si="2"/>
        <v>High Discount</v>
      </c>
    </row>
    <row r="12" spans="1:9" x14ac:dyDescent="0.35">
      <c r="A12" s="11" t="s">
        <v>14</v>
      </c>
      <c r="B12" s="12">
        <v>799</v>
      </c>
      <c r="C12" s="12">
        <v>999</v>
      </c>
      <c r="D12" s="13">
        <v>0.2</v>
      </c>
      <c r="E12" s="12">
        <f t="shared" si="0"/>
        <v>200</v>
      </c>
      <c r="F12" s="11">
        <v>-12</v>
      </c>
      <c r="G12" s="16">
        <v>4.0999999999999996</v>
      </c>
      <c r="H12" s="14" t="str">
        <f t="shared" si="1"/>
        <v>Excellent</v>
      </c>
      <c r="I12" s="14" t="str">
        <f t="shared" si="2"/>
        <v>Medium Discount</v>
      </c>
    </row>
    <row r="13" spans="1:9" x14ac:dyDescent="0.35">
      <c r="A13" s="11" t="s">
        <v>15</v>
      </c>
      <c r="B13" s="12">
        <v>990</v>
      </c>
      <c r="C13" s="12">
        <v>1500</v>
      </c>
      <c r="D13" s="13">
        <v>0.34</v>
      </c>
      <c r="E13" s="12">
        <f t="shared" si="0"/>
        <v>510</v>
      </c>
      <c r="F13" s="11">
        <v>-39</v>
      </c>
      <c r="G13" s="16">
        <v>4.7</v>
      </c>
      <c r="H13" s="14" t="str">
        <f t="shared" si="1"/>
        <v>Excellent</v>
      </c>
      <c r="I13" s="14" t="str">
        <f t="shared" si="2"/>
        <v>Medium Discount</v>
      </c>
    </row>
    <row r="14" spans="1:9" x14ac:dyDescent="0.35">
      <c r="A14" s="11" t="s">
        <v>16</v>
      </c>
      <c r="B14" s="12">
        <v>552</v>
      </c>
      <c r="C14" s="12">
        <v>1035</v>
      </c>
      <c r="D14" s="13">
        <v>0.47</v>
      </c>
      <c r="E14" s="12">
        <f t="shared" si="0"/>
        <v>483</v>
      </c>
      <c r="F14" s="11">
        <v>-12</v>
      </c>
      <c r="G14" s="16">
        <v>4.8</v>
      </c>
      <c r="H14" s="14" t="str">
        <f t="shared" si="1"/>
        <v>Excellent</v>
      </c>
      <c r="I14" s="14" t="str">
        <f t="shared" si="2"/>
        <v>High Discount</v>
      </c>
    </row>
    <row r="15" spans="1:9" x14ac:dyDescent="0.35">
      <c r="A15" s="11" t="s">
        <v>17</v>
      </c>
      <c r="B15" s="12">
        <v>501</v>
      </c>
      <c r="C15" s="12">
        <v>860</v>
      </c>
      <c r="D15" s="13">
        <v>0.42</v>
      </c>
      <c r="E15" s="12">
        <f t="shared" si="0"/>
        <v>359</v>
      </c>
      <c r="F15" s="11">
        <v>-6</v>
      </c>
      <c r="G15" s="16">
        <v>4.5</v>
      </c>
      <c r="H15" s="14" t="str">
        <f t="shared" si="1"/>
        <v>Excellent</v>
      </c>
      <c r="I15" s="14" t="str">
        <f t="shared" si="2"/>
        <v>High Discount</v>
      </c>
    </row>
    <row r="16" spans="1:9" x14ac:dyDescent="0.35">
      <c r="A16" s="11" t="s">
        <v>18</v>
      </c>
      <c r="B16" s="12">
        <v>1680</v>
      </c>
      <c r="C16" s="12">
        <v>2499</v>
      </c>
      <c r="D16" s="13">
        <v>0.33</v>
      </c>
      <c r="E16" s="12">
        <f t="shared" si="0"/>
        <v>819</v>
      </c>
      <c r="F16" s="11">
        <v>-9</v>
      </c>
      <c r="G16" s="16">
        <v>4.2</v>
      </c>
      <c r="H16" s="14" t="str">
        <f t="shared" si="1"/>
        <v>Excellent</v>
      </c>
      <c r="I16" s="14" t="str">
        <f t="shared" si="2"/>
        <v>Medium Discount</v>
      </c>
    </row>
    <row r="17" spans="1:9" x14ac:dyDescent="0.35">
      <c r="A17" s="11" t="s">
        <v>19</v>
      </c>
      <c r="B17" s="12">
        <v>332</v>
      </c>
      <c r="C17" s="12">
        <v>684</v>
      </c>
      <c r="D17" s="13">
        <v>0.51</v>
      </c>
      <c r="E17" s="12">
        <f t="shared" si="0"/>
        <v>352</v>
      </c>
      <c r="F17" s="11">
        <v>-2</v>
      </c>
      <c r="G17" s="16">
        <v>5</v>
      </c>
      <c r="H17" s="14" t="str">
        <f t="shared" si="1"/>
        <v>Excellent</v>
      </c>
      <c r="I17" s="14" t="str">
        <f t="shared" si="2"/>
        <v>High Discount</v>
      </c>
    </row>
    <row r="18" spans="1:9" x14ac:dyDescent="0.35">
      <c r="A18" s="11" t="s">
        <v>20</v>
      </c>
      <c r="B18" s="12">
        <v>195</v>
      </c>
      <c r="C18" s="12">
        <v>360</v>
      </c>
      <c r="D18" s="13">
        <v>0.46</v>
      </c>
      <c r="E18" s="12">
        <f t="shared" si="0"/>
        <v>165</v>
      </c>
      <c r="F18" s="11">
        <v>-2</v>
      </c>
      <c r="G18" s="16">
        <v>5</v>
      </c>
      <c r="H18" s="14" t="str">
        <f t="shared" si="1"/>
        <v>Excellent</v>
      </c>
      <c r="I18" s="14" t="str">
        <f t="shared" si="2"/>
        <v>High Discount</v>
      </c>
    </row>
    <row r="19" spans="1:9" x14ac:dyDescent="0.35">
      <c r="A19" s="11" t="s">
        <v>21</v>
      </c>
      <c r="B19" s="12">
        <v>2025</v>
      </c>
      <c r="C19" s="12">
        <v>3971</v>
      </c>
      <c r="D19" s="13">
        <v>0.49</v>
      </c>
      <c r="E19" s="12">
        <f t="shared" si="0"/>
        <v>1946</v>
      </c>
      <c r="F19" s="11">
        <v>-3</v>
      </c>
      <c r="G19" s="16">
        <v>5</v>
      </c>
      <c r="H19" s="14" t="str">
        <f t="shared" si="1"/>
        <v>Excellent</v>
      </c>
      <c r="I19" s="14" t="str">
        <f t="shared" si="2"/>
        <v>High Discount</v>
      </c>
    </row>
    <row r="20" spans="1:9" x14ac:dyDescent="0.35">
      <c r="A20" s="11" t="s">
        <v>22</v>
      </c>
      <c r="B20" s="12">
        <v>2999</v>
      </c>
      <c r="C20" s="12">
        <v>3699</v>
      </c>
      <c r="D20" s="13">
        <v>0.19</v>
      </c>
      <c r="E20" s="12">
        <f t="shared" si="0"/>
        <v>700</v>
      </c>
      <c r="F20" s="11">
        <v>-5</v>
      </c>
      <c r="G20" s="16">
        <v>4.5999999999999996</v>
      </c>
      <c r="H20" s="14" t="str">
        <f t="shared" si="1"/>
        <v>Excellent</v>
      </c>
      <c r="I20" s="14" t="str">
        <f t="shared" si="2"/>
        <v>Low Discount</v>
      </c>
    </row>
    <row r="21" spans="1:9" x14ac:dyDescent="0.35">
      <c r="A21" s="11" t="s">
        <v>23</v>
      </c>
      <c r="B21" s="12">
        <v>998</v>
      </c>
      <c r="C21" s="12">
        <v>1966</v>
      </c>
      <c r="D21" s="13">
        <v>0.49</v>
      </c>
      <c r="E21" s="12">
        <f t="shared" si="0"/>
        <v>968</v>
      </c>
      <c r="F21" s="11">
        <v>-44</v>
      </c>
      <c r="G21" s="16">
        <v>4.5999999999999996</v>
      </c>
      <c r="H21" s="14" t="str">
        <f t="shared" si="1"/>
        <v>Excellent</v>
      </c>
      <c r="I21" s="14" t="str">
        <f t="shared" si="2"/>
        <v>High Discount</v>
      </c>
    </row>
    <row r="22" spans="1:9" x14ac:dyDescent="0.35">
      <c r="A22" s="11" t="s">
        <v>24</v>
      </c>
      <c r="B22" s="12">
        <v>38</v>
      </c>
      <c r="C22" s="12">
        <v>80</v>
      </c>
      <c r="D22" s="13">
        <v>0.53</v>
      </c>
      <c r="E22" s="12">
        <f t="shared" si="0"/>
        <v>42</v>
      </c>
      <c r="F22" s="11">
        <v>-13</v>
      </c>
      <c r="G22" s="16">
        <v>3.3</v>
      </c>
      <c r="H22" s="14" t="str">
        <f t="shared" si="1"/>
        <v>Average</v>
      </c>
      <c r="I22" s="14" t="str">
        <f t="shared" si="2"/>
        <v>High Discount</v>
      </c>
    </row>
    <row r="23" spans="1:9" x14ac:dyDescent="0.35">
      <c r="A23" s="11" t="s">
        <v>25</v>
      </c>
      <c r="B23" s="12">
        <v>1860</v>
      </c>
      <c r="C23" s="12">
        <v>3220</v>
      </c>
      <c r="D23" s="13">
        <v>0.42</v>
      </c>
      <c r="E23" s="12">
        <f t="shared" si="0"/>
        <v>1360</v>
      </c>
      <c r="F23" s="11"/>
      <c r="G23" s="16"/>
      <c r="H23" s="14" t="str">
        <f t="shared" si="1"/>
        <v>Poor</v>
      </c>
      <c r="I23" s="14" t="str">
        <f t="shared" si="2"/>
        <v>High Discount</v>
      </c>
    </row>
    <row r="24" spans="1:9" x14ac:dyDescent="0.35">
      <c r="A24" s="11" t="s">
        <v>26</v>
      </c>
      <c r="B24" s="12">
        <v>880</v>
      </c>
      <c r="C24" s="12">
        <v>1350</v>
      </c>
      <c r="D24" s="13">
        <v>0.35</v>
      </c>
      <c r="E24" s="12">
        <f t="shared" si="0"/>
        <v>470</v>
      </c>
      <c r="F24" s="11">
        <v>-6</v>
      </c>
      <c r="G24" s="16">
        <v>4</v>
      </c>
      <c r="H24" s="14" t="str">
        <f t="shared" si="1"/>
        <v>Average</v>
      </c>
      <c r="I24" s="14" t="str">
        <f t="shared" si="2"/>
        <v>Medium Discount</v>
      </c>
    </row>
    <row r="25" spans="1:9" x14ac:dyDescent="0.35">
      <c r="A25" s="11" t="s">
        <v>27</v>
      </c>
      <c r="B25" s="12">
        <v>1650</v>
      </c>
      <c r="C25" s="12">
        <v>2150</v>
      </c>
      <c r="D25" s="13">
        <v>0.23</v>
      </c>
      <c r="E25" s="12">
        <f t="shared" si="0"/>
        <v>500</v>
      </c>
      <c r="F25" s="11">
        <v>-14</v>
      </c>
      <c r="G25" s="16">
        <v>4.4000000000000004</v>
      </c>
      <c r="H25" s="14" t="str">
        <f t="shared" si="1"/>
        <v>Excellent</v>
      </c>
      <c r="I25" s="14" t="str">
        <f t="shared" si="2"/>
        <v>Medium Discount</v>
      </c>
    </row>
    <row r="26" spans="1:9" x14ac:dyDescent="0.35">
      <c r="A26" s="11" t="s">
        <v>28</v>
      </c>
      <c r="B26" s="12">
        <v>2048</v>
      </c>
      <c r="C26" s="12">
        <v>4500</v>
      </c>
      <c r="D26" s="13">
        <v>0.54</v>
      </c>
      <c r="E26" s="12">
        <f t="shared" si="0"/>
        <v>2452</v>
      </c>
      <c r="F26" s="11">
        <v>-7</v>
      </c>
      <c r="G26" s="16">
        <v>4.3</v>
      </c>
      <c r="H26" s="14" t="str">
        <f t="shared" si="1"/>
        <v>Excellent</v>
      </c>
      <c r="I26" s="14" t="str">
        <f t="shared" si="2"/>
        <v>High Discount</v>
      </c>
    </row>
    <row r="27" spans="1:9" x14ac:dyDescent="0.35">
      <c r="A27" s="11" t="s">
        <v>29</v>
      </c>
      <c r="B27" s="12">
        <v>420</v>
      </c>
      <c r="C27" s="12">
        <v>647</v>
      </c>
      <c r="D27" s="13">
        <v>0.35</v>
      </c>
      <c r="E27" s="12">
        <f t="shared" si="0"/>
        <v>227</v>
      </c>
      <c r="F27" s="11">
        <v>-49</v>
      </c>
      <c r="G27" s="16">
        <v>4.5999999999999996</v>
      </c>
      <c r="H27" s="14" t="str">
        <f t="shared" si="1"/>
        <v>Excellent</v>
      </c>
      <c r="I27" s="14" t="str">
        <f t="shared" si="2"/>
        <v>Medium Discount</v>
      </c>
    </row>
    <row r="28" spans="1:9" x14ac:dyDescent="0.35">
      <c r="A28" s="11" t="s">
        <v>30</v>
      </c>
      <c r="B28" s="12">
        <v>2880</v>
      </c>
      <c r="C28" s="12">
        <v>3520</v>
      </c>
      <c r="D28" s="13">
        <v>0.18</v>
      </c>
      <c r="E28" s="12">
        <f t="shared" si="0"/>
        <v>640</v>
      </c>
      <c r="F28" s="11">
        <v>-12</v>
      </c>
      <c r="G28" s="16">
        <v>3.8</v>
      </c>
      <c r="H28" s="14" t="str">
        <f t="shared" si="1"/>
        <v>Average</v>
      </c>
      <c r="I28" s="14" t="str">
        <f t="shared" si="2"/>
        <v>Low Discount</v>
      </c>
    </row>
    <row r="29" spans="1:9" x14ac:dyDescent="0.35">
      <c r="A29" s="11" t="s">
        <v>31</v>
      </c>
      <c r="B29" s="12">
        <v>1350</v>
      </c>
      <c r="C29" s="12">
        <v>1990</v>
      </c>
      <c r="D29" s="13">
        <v>0.32</v>
      </c>
      <c r="E29" s="12">
        <f t="shared" si="0"/>
        <v>640</v>
      </c>
      <c r="F29" s="11">
        <v>-13</v>
      </c>
      <c r="G29" s="16">
        <v>3.8</v>
      </c>
      <c r="H29" s="14" t="str">
        <f t="shared" si="1"/>
        <v>Average</v>
      </c>
      <c r="I29" s="14" t="str">
        <f t="shared" si="2"/>
        <v>Medium Discount</v>
      </c>
    </row>
    <row r="30" spans="1:9" x14ac:dyDescent="0.35">
      <c r="A30" s="11" t="s">
        <v>32</v>
      </c>
      <c r="B30" s="12">
        <v>1758</v>
      </c>
      <c r="C30" s="12">
        <v>2499</v>
      </c>
      <c r="D30" s="13">
        <v>0.3</v>
      </c>
      <c r="E30" s="12">
        <f t="shared" si="0"/>
        <v>741</v>
      </c>
      <c r="F30" s="11">
        <v>-20</v>
      </c>
      <c r="G30" s="16">
        <v>4.0999999999999996</v>
      </c>
      <c r="H30" s="14" t="str">
        <f t="shared" si="1"/>
        <v>Excellent</v>
      </c>
      <c r="I30" s="14" t="str">
        <f t="shared" si="2"/>
        <v>Medium Discount</v>
      </c>
    </row>
    <row r="31" spans="1:9" x14ac:dyDescent="0.35">
      <c r="A31" s="11" t="s">
        <v>112</v>
      </c>
      <c r="B31" s="12">
        <v>2200</v>
      </c>
      <c r="C31" s="12">
        <v>4080</v>
      </c>
      <c r="D31" s="13">
        <v>0.46</v>
      </c>
      <c r="E31" s="12">
        <f t="shared" si="0"/>
        <v>1880</v>
      </c>
      <c r="F31" s="11"/>
      <c r="G31" s="16"/>
      <c r="H31" s="14" t="str">
        <f t="shared" si="1"/>
        <v>Poor</v>
      </c>
      <c r="I31" s="14" t="str">
        <f t="shared" si="2"/>
        <v>High Discount</v>
      </c>
    </row>
    <row r="32" spans="1:9" x14ac:dyDescent="0.35">
      <c r="A32" s="11" t="s">
        <v>33</v>
      </c>
      <c r="B32" s="12">
        <v>185</v>
      </c>
      <c r="C32" s="12">
        <v>382</v>
      </c>
      <c r="D32" s="13">
        <v>0.52</v>
      </c>
      <c r="E32" s="12">
        <f t="shared" si="0"/>
        <v>197</v>
      </c>
      <c r="F32" s="11">
        <v>-9</v>
      </c>
      <c r="G32" s="16">
        <v>4.3</v>
      </c>
      <c r="H32" s="14" t="str">
        <f t="shared" si="1"/>
        <v>Excellent</v>
      </c>
      <c r="I32" s="14" t="str">
        <f t="shared" si="2"/>
        <v>High Discount</v>
      </c>
    </row>
    <row r="33" spans="1:9" x14ac:dyDescent="0.35">
      <c r="A33" s="11" t="s">
        <v>34</v>
      </c>
      <c r="B33" s="12">
        <v>980</v>
      </c>
      <c r="C33" s="12">
        <v>1490</v>
      </c>
      <c r="D33" s="13">
        <v>0.34</v>
      </c>
      <c r="E33" s="12">
        <f t="shared" si="0"/>
        <v>510</v>
      </c>
      <c r="F33" s="11">
        <v>-12</v>
      </c>
      <c r="G33" s="16">
        <v>4.7</v>
      </c>
      <c r="H33" s="14" t="str">
        <f t="shared" si="1"/>
        <v>Excellent</v>
      </c>
      <c r="I33" s="14" t="str">
        <f t="shared" si="2"/>
        <v>Medium Discount</v>
      </c>
    </row>
    <row r="34" spans="1:9" x14ac:dyDescent="0.35">
      <c r="A34" s="11" t="s">
        <v>35</v>
      </c>
      <c r="B34" s="12">
        <v>1820</v>
      </c>
      <c r="C34" s="12">
        <v>3490</v>
      </c>
      <c r="D34" s="13">
        <v>0.48</v>
      </c>
      <c r="E34" s="12">
        <f t="shared" si="0"/>
        <v>1670</v>
      </c>
      <c r="F34" s="11">
        <v>-9</v>
      </c>
      <c r="G34" s="16">
        <v>4.3</v>
      </c>
      <c r="H34" s="14" t="str">
        <f t="shared" si="1"/>
        <v>Excellent</v>
      </c>
      <c r="I34" s="14" t="str">
        <f t="shared" si="2"/>
        <v>High Discount</v>
      </c>
    </row>
    <row r="35" spans="1:9" x14ac:dyDescent="0.35">
      <c r="A35" s="11" t="s">
        <v>36</v>
      </c>
      <c r="B35" s="12">
        <v>1940</v>
      </c>
      <c r="C35" s="12">
        <v>2650</v>
      </c>
      <c r="D35" s="13">
        <v>0.27</v>
      </c>
      <c r="E35" s="12">
        <f t="shared" si="0"/>
        <v>710</v>
      </c>
      <c r="F35" s="11">
        <v>-20</v>
      </c>
      <c r="G35" s="16">
        <v>4.7</v>
      </c>
      <c r="H35" s="14" t="str">
        <f t="shared" si="1"/>
        <v>Excellent</v>
      </c>
      <c r="I35" s="14" t="str">
        <f t="shared" si="2"/>
        <v>Medium Discount</v>
      </c>
    </row>
    <row r="36" spans="1:9" x14ac:dyDescent="0.35">
      <c r="A36" s="11" t="s">
        <v>37</v>
      </c>
      <c r="B36" s="12">
        <v>1980</v>
      </c>
      <c r="C36" s="12">
        <v>2699</v>
      </c>
      <c r="D36" s="13">
        <v>0.27</v>
      </c>
      <c r="E36" s="12">
        <f t="shared" si="0"/>
        <v>719</v>
      </c>
      <c r="F36" s="11">
        <v>-32</v>
      </c>
      <c r="G36" s="16">
        <v>4.5</v>
      </c>
      <c r="H36" s="14" t="str">
        <f t="shared" si="1"/>
        <v>Excellent</v>
      </c>
      <c r="I36" s="14" t="str">
        <f t="shared" si="2"/>
        <v>Medium Discount</v>
      </c>
    </row>
    <row r="37" spans="1:9" x14ac:dyDescent="0.35">
      <c r="A37" s="11" t="s">
        <v>38</v>
      </c>
      <c r="B37" s="12">
        <v>1620</v>
      </c>
      <c r="C37" s="12">
        <v>2690</v>
      </c>
      <c r="D37" s="13">
        <v>0.4</v>
      </c>
      <c r="E37" s="12">
        <f t="shared" si="0"/>
        <v>1070</v>
      </c>
      <c r="F37" s="11">
        <v>-1</v>
      </c>
      <c r="G37" s="16">
        <v>5</v>
      </c>
      <c r="H37" s="14" t="str">
        <f t="shared" si="1"/>
        <v>Excellent</v>
      </c>
      <c r="I37" s="14" t="str">
        <f t="shared" si="2"/>
        <v>Medium Discount</v>
      </c>
    </row>
    <row r="38" spans="1:9" x14ac:dyDescent="0.35">
      <c r="A38" s="11" t="s">
        <v>39</v>
      </c>
      <c r="B38" s="12">
        <v>171</v>
      </c>
      <c r="C38" s="12">
        <v>360</v>
      </c>
      <c r="D38" s="13">
        <v>0.53</v>
      </c>
      <c r="E38" s="12">
        <f t="shared" si="0"/>
        <v>189</v>
      </c>
      <c r="F38" s="11">
        <v>-2</v>
      </c>
      <c r="G38" s="16">
        <v>5</v>
      </c>
      <c r="H38" s="14" t="str">
        <f t="shared" si="1"/>
        <v>Excellent</v>
      </c>
      <c r="I38" s="14" t="str">
        <f t="shared" si="2"/>
        <v>High Discount</v>
      </c>
    </row>
    <row r="39" spans="1:9" x14ac:dyDescent="0.35">
      <c r="A39" s="11" t="s">
        <v>40</v>
      </c>
      <c r="B39" s="12">
        <v>389</v>
      </c>
      <c r="C39" s="12">
        <v>656</v>
      </c>
      <c r="D39" s="13">
        <v>0.41</v>
      </c>
      <c r="E39" s="12">
        <f t="shared" si="0"/>
        <v>267</v>
      </c>
      <c r="F39" s="11">
        <v>-36</v>
      </c>
      <c r="G39" s="16">
        <v>4.3</v>
      </c>
      <c r="H39" s="14" t="str">
        <f t="shared" si="1"/>
        <v>Excellent</v>
      </c>
      <c r="I39" s="14" t="str">
        <f t="shared" si="2"/>
        <v>High Discount</v>
      </c>
    </row>
    <row r="40" spans="1:9" x14ac:dyDescent="0.35">
      <c r="A40" s="11" t="s">
        <v>41</v>
      </c>
      <c r="B40" s="12">
        <v>1980</v>
      </c>
      <c r="C40" s="12">
        <v>3200</v>
      </c>
      <c r="D40" s="13">
        <v>0.38</v>
      </c>
      <c r="E40" s="12">
        <f t="shared" si="0"/>
        <v>1220</v>
      </c>
      <c r="F40" s="11">
        <v>-2</v>
      </c>
      <c r="G40" s="16">
        <v>4.5</v>
      </c>
      <c r="H40" s="14" t="str">
        <f t="shared" si="1"/>
        <v>Excellent</v>
      </c>
      <c r="I40" s="14" t="str">
        <f t="shared" si="2"/>
        <v>Medium Discount</v>
      </c>
    </row>
    <row r="41" spans="1:9" x14ac:dyDescent="0.35">
      <c r="A41" s="11" t="s">
        <v>42</v>
      </c>
      <c r="B41" s="12">
        <v>2750</v>
      </c>
      <c r="C41" s="12">
        <v>4471</v>
      </c>
      <c r="D41" s="13">
        <v>0.38</v>
      </c>
      <c r="E41" s="12">
        <f t="shared" si="0"/>
        <v>1721</v>
      </c>
      <c r="F41" s="11"/>
      <c r="G41" s="16"/>
      <c r="H41" s="14" t="str">
        <f t="shared" si="1"/>
        <v>Poor</v>
      </c>
      <c r="I41" s="14" t="str">
        <f t="shared" si="2"/>
        <v>Medium Discount</v>
      </c>
    </row>
    <row r="42" spans="1:9" x14ac:dyDescent="0.35">
      <c r="A42" s="11" t="s">
        <v>43</v>
      </c>
      <c r="B42" s="12">
        <v>475</v>
      </c>
      <c r="C42" s="12">
        <v>931</v>
      </c>
      <c r="D42" s="13">
        <v>0.49</v>
      </c>
      <c r="E42" s="12">
        <f t="shared" si="0"/>
        <v>456</v>
      </c>
      <c r="F42" s="11"/>
      <c r="G42" s="16"/>
      <c r="H42" s="14" t="str">
        <f t="shared" si="1"/>
        <v>Poor</v>
      </c>
      <c r="I42" s="14" t="str">
        <f t="shared" si="2"/>
        <v>High Discount</v>
      </c>
    </row>
    <row r="43" spans="1:9" x14ac:dyDescent="0.35">
      <c r="A43" s="11" t="s">
        <v>44</v>
      </c>
      <c r="B43" s="12">
        <v>238</v>
      </c>
      <c r="C43" s="12">
        <v>476</v>
      </c>
      <c r="D43" s="13">
        <v>0.5</v>
      </c>
      <c r="E43" s="12">
        <f t="shared" si="0"/>
        <v>238</v>
      </c>
      <c r="F43" s="11"/>
      <c r="G43" s="16"/>
      <c r="H43" s="14" t="str">
        <f t="shared" si="1"/>
        <v>Poor</v>
      </c>
      <c r="I43" s="14" t="str">
        <f t="shared" si="2"/>
        <v>High Discount</v>
      </c>
    </row>
    <row r="44" spans="1:9" x14ac:dyDescent="0.35">
      <c r="A44" s="11" t="s">
        <v>45</v>
      </c>
      <c r="B44" s="12">
        <v>610</v>
      </c>
      <c r="C44" s="12">
        <v>1060</v>
      </c>
      <c r="D44" s="13">
        <v>0.42</v>
      </c>
      <c r="E44" s="12">
        <f t="shared" si="0"/>
        <v>450</v>
      </c>
      <c r="F44" s="11"/>
      <c r="G44" s="16"/>
      <c r="H44" s="14" t="str">
        <f t="shared" si="1"/>
        <v>Poor</v>
      </c>
      <c r="I44" s="14" t="str">
        <f t="shared" si="2"/>
        <v>High Discount</v>
      </c>
    </row>
    <row r="45" spans="1:9" x14ac:dyDescent="0.35">
      <c r="A45" s="11" t="s">
        <v>46</v>
      </c>
      <c r="B45" s="12">
        <v>2132</v>
      </c>
      <c r="C45" s="12">
        <v>2169</v>
      </c>
      <c r="D45" s="13">
        <v>0.02</v>
      </c>
      <c r="E45" s="12">
        <f t="shared" si="0"/>
        <v>37</v>
      </c>
      <c r="F45" s="11"/>
      <c r="G45" s="16"/>
      <c r="H45" s="14" t="str">
        <f t="shared" si="1"/>
        <v>Poor</v>
      </c>
      <c r="I45" s="14" t="str">
        <f t="shared" si="2"/>
        <v>Low Discount</v>
      </c>
    </row>
    <row r="46" spans="1:9" x14ac:dyDescent="0.35">
      <c r="A46" s="11" t="s">
        <v>47</v>
      </c>
      <c r="B46" s="12">
        <v>999</v>
      </c>
      <c r="C46" s="12">
        <v>2000</v>
      </c>
      <c r="D46" s="13">
        <v>0.5</v>
      </c>
      <c r="E46" s="12">
        <f t="shared" si="0"/>
        <v>1001</v>
      </c>
      <c r="F46" s="11"/>
      <c r="G46" s="16"/>
      <c r="H46" s="14" t="str">
        <f t="shared" si="1"/>
        <v>Poor</v>
      </c>
      <c r="I46" s="14" t="str">
        <f t="shared" si="2"/>
        <v>High Discount</v>
      </c>
    </row>
    <row r="47" spans="1:9" x14ac:dyDescent="0.35">
      <c r="A47" s="11" t="s">
        <v>48</v>
      </c>
      <c r="B47" s="12">
        <v>1190</v>
      </c>
      <c r="C47" s="12">
        <v>1785</v>
      </c>
      <c r="D47" s="13">
        <v>0.33</v>
      </c>
      <c r="E47" s="12">
        <f t="shared" si="0"/>
        <v>595</v>
      </c>
      <c r="F47" s="11"/>
      <c r="G47" s="16"/>
      <c r="H47" s="14" t="str">
        <f t="shared" si="1"/>
        <v>Poor</v>
      </c>
      <c r="I47" s="14" t="str">
        <f t="shared" si="2"/>
        <v>Medium Discount</v>
      </c>
    </row>
    <row r="48" spans="1:9" x14ac:dyDescent="0.35">
      <c r="A48" s="11" t="s">
        <v>49</v>
      </c>
      <c r="B48" s="12">
        <v>671</v>
      </c>
      <c r="C48" s="12">
        <v>1316</v>
      </c>
      <c r="D48" s="13">
        <v>0.49</v>
      </c>
      <c r="E48" s="12">
        <f t="shared" si="0"/>
        <v>645</v>
      </c>
      <c r="F48" s="11"/>
      <c r="G48" s="16"/>
      <c r="H48" s="14" t="str">
        <f t="shared" si="1"/>
        <v>Poor</v>
      </c>
      <c r="I48" s="14" t="str">
        <f t="shared" si="2"/>
        <v>High Discount</v>
      </c>
    </row>
    <row r="49" spans="1:9" x14ac:dyDescent="0.35">
      <c r="A49" s="11" t="s">
        <v>50</v>
      </c>
      <c r="B49" s="12">
        <v>1200</v>
      </c>
      <c r="C49" s="12">
        <v>1950</v>
      </c>
      <c r="D49" s="13">
        <v>0.38</v>
      </c>
      <c r="E49" s="12">
        <f t="shared" si="0"/>
        <v>750</v>
      </c>
      <c r="F49" s="11"/>
      <c r="G49" s="16"/>
      <c r="H49" s="14" t="str">
        <f t="shared" si="1"/>
        <v>Poor</v>
      </c>
      <c r="I49" s="14" t="str">
        <f t="shared" si="2"/>
        <v>Medium Discount</v>
      </c>
    </row>
    <row r="50" spans="1:9" x14ac:dyDescent="0.35">
      <c r="A50" s="11" t="s">
        <v>51</v>
      </c>
      <c r="B50" s="12">
        <v>199</v>
      </c>
      <c r="C50" s="12">
        <v>504</v>
      </c>
      <c r="D50" s="13">
        <v>0.61</v>
      </c>
      <c r="E50" s="12">
        <f t="shared" si="0"/>
        <v>305</v>
      </c>
      <c r="F50" s="11"/>
      <c r="G50" s="16"/>
      <c r="H50" s="14" t="str">
        <f t="shared" si="1"/>
        <v>Poor</v>
      </c>
      <c r="I50" s="14" t="str">
        <f t="shared" si="2"/>
        <v>High Discount</v>
      </c>
    </row>
    <row r="51" spans="1:9" x14ac:dyDescent="0.35">
      <c r="A51" s="11" t="s">
        <v>52</v>
      </c>
      <c r="B51" s="12">
        <v>299</v>
      </c>
      <c r="C51" s="12">
        <v>600</v>
      </c>
      <c r="D51" s="13">
        <v>0.5</v>
      </c>
      <c r="E51" s="12">
        <f t="shared" si="0"/>
        <v>301</v>
      </c>
      <c r="F51" s="11"/>
      <c r="G51" s="16"/>
      <c r="H51" s="14" t="str">
        <f t="shared" si="1"/>
        <v>Poor</v>
      </c>
      <c r="I51" s="14" t="str">
        <f t="shared" si="2"/>
        <v>High Discount</v>
      </c>
    </row>
    <row r="52" spans="1:9" x14ac:dyDescent="0.35">
      <c r="A52" s="11" t="s">
        <v>53</v>
      </c>
      <c r="B52" s="12">
        <v>1660</v>
      </c>
      <c r="C52" s="12">
        <v>1699</v>
      </c>
      <c r="D52" s="13">
        <v>0.02</v>
      </c>
      <c r="E52" s="12">
        <f t="shared" si="0"/>
        <v>39</v>
      </c>
      <c r="F52" s="11"/>
      <c r="G52" s="16"/>
      <c r="H52" s="14" t="str">
        <f t="shared" si="1"/>
        <v>Poor</v>
      </c>
      <c r="I52" s="14" t="str">
        <f t="shared" si="2"/>
        <v>Low Discount</v>
      </c>
    </row>
    <row r="53" spans="1:9" x14ac:dyDescent="0.35">
      <c r="A53" s="11" t="s">
        <v>54</v>
      </c>
      <c r="B53" s="12">
        <v>299</v>
      </c>
      <c r="C53" s="12">
        <v>384</v>
      </c>
      <c r="D53" s="13">
        <v>0.22</v>
      </c>
      <c r="E53" s="12">
        <f t="shared" si="0"/>
        <v>85</v>
      </c>
      <c r="F53" s="11"/>
      <c r="G53" s="16"/>
      <c r="H53" s="14" t="str">
        <f t="shared" si="1"/>
        <v>Poor</v>
      </c>
      <c r="I53" s="14" t="str">
        <f t="shared" si="2"/>
        <v>Medium Discount</v>
      </c>
    </row>
    <row r="54" spans="1:9" x14ac:dyDescent="0.35">
      <c r="A54" s="11" t="s">
        <v>55</v>
      </c>
      <c r="B54" s="12">
        <v>1459</v>
      </c>
      <c r="C54" s="12">
        <v>1499</v>
      </c>
      <c r="D54" s="13">
        <v>0.03</v>
      </c>
      <c r="E54" s="12">
        <f t="shared" si="0"/>
        <v>40</v>
      </c>
      <c r="F54" s="11"/>
      <c r="G54" s="16"/>
      <c r="H54" s="14" t="str">
        <f t="shared" si="1"/>
        <v>Poor</v>
      </c>
      <c r="I54" s="14" t="str">
        <f t="shared" si="2"/>
        <v>Low Discount</v>
      </c>
    </row>
    <row r="55" spans="1:9" x14ac:dyDescent="0.35">
      <c r="A55" s="11" t="s">
        <v>56</v>
      </c>
      <c r="B55" s="12">
        <v>799</v>
      </c>
      <c r="C55" s="12">
        <v>1343</v>
      </c>
      <c r="D55" s="13">
        <v>0.41</v>
      </c>
      <c r="E55" s="12">
        <f t="shared" si="0"/>
        <v>544</v>
      </c>
      <c r="F55" s="11"/>
      <c r="G55" s="16"/>
      <c r="H55" s="14" t="str">
        <f t="shared" si="1"/>
        <v>Poor</v>
      </c>
      <c r="I55" s="14" t="str">
        <f t="shared" si="2"/>
        <v>High Discount</v>
      </c>
    </row>
    <row r="56" spans="1:9" x14ac:dyDescent="0.35">
      <c r="A56" s="11" t="s">
        <v>57</v>
      </c>
      <c r="B56" s="12">
        <v>499</v>
      </c>
      <c r="C56" s="12">
        <v>900</v>
      </c>
      <c r="D56" s="13">
        <v>0.45</v>
      </c>
      <c r="E56" s="12">
        <f t="shared" si="0"/>
        <v>401</v>
      </c>
      <c r="F56" s="11"/>
      <c r="G56" s="16"/>
      <c r="H56" s="14" t="str">
        <f t="shared" si="1"/>
        <v>Poor</v>
      </c>
      <c r="I56" s="14" t="str">
        <f t="shared" si="2"/>
        <v>High Discount</v>
      </c>
    </row>
    <row r="57" spans="1:9" x14ac:dyDescent="0.35">
      <c r="A57" s="11" t="s">
        <v>58</v>
      </c>
      <c r="B57" s="12">
        <v>699</v>
      </c>
      <c r="C57" s="12">
        <v>1343</v>
      </c>
      <c r="D57" s="13">
        <v>0.48</v>
      </c>
      <c r="E57" s="12">
        <f t="shared" si="0"/>
        <v>644</v>
      </c>
      <c r="F57" s="11"/>
      <c r="G57" s="16"/>
      <c r="H57" s="14" t="str">
        <f t="shared" si="1"/>
        <v>Poor</v>
      </c>
      <c r="I57" s="14" t="str">
        <f t="shared" si="2"/>
        <v>High Discount</v>
      </c>
    </row>
    <row r="58" spans="1:9" x14ac:dyDescent="0.35">
      <c r="A58" s="11" t="s">
        <v>59</v>
      </c>
      <c r="B58" s="12">
        <v>799</v>
      </c>
      <c r="C58" s="12">
        <v>1567</v>
      </c>
      <c r="D58" s="13">
        <v>0.49</v>
      </c>
      <c r="E58" s="12">
        <f t="shared" si="0"/>
        <v>768</v>
      </c>
      <c r="F58" s="11"/>
      <c r="G58" s="16"/>
      <c r="H58" s="14" t="str">
        <f t="shared" si="1"/>
        <v>Poor</v>
      </c>
      <c r="I58" s="14" t="str">
        <f t="shared" si="2"/>
        <v>High Discount</v>
      </c>
    </row>
    <row r="59" spans="1:9" x14ac:dyDescent="0.35">
      <c r="A59" s="11" t="s">
        <v>60</v>
      </c>
      <c r="B59" s="12">
        <v>2799</v>
      </c>
      <c r="C59" s="12">
        <v>3810</v>
      </c>
      <c r="D59" s="13">
        <v>0.27</v>
      </c>
      <c r="E59" s="12">
        <f t="shared" si="0"/>
        <v>1011</v>
      </c>
      <c r="F59" s="11"/>
      <c r="G59" s="16"/>
      <c r="H59" s="14" t="str">
        <f t="shared" si="1"/>
        <v>Poor</v>
      </c>
      <c r="I59" s="14" t="str">
        <f t="shared" si="2"/>
        <v>Medium Discount</v>
      </c>
    </row>
    <row r="60" spans="1:9" x14ac:dyDescent="0.35">
      <c r="A60" s="11" t="s">
        <v>57</v>
      </c>
      <c r="B60" s="12">
        <v>399</v>
      </c>
      <c r="C60" s="12">
        <v>896</v>
      </c>
      <c r="D60" s="13">
        <v>0.55000000000000004</v>
      </c>
      <c r="E60" s="12">
        <f t="shared" si="0"/>
        <v>497</v>
      </c>
      <c r="F60" s="11"/>
      <c r="G60" s="16"/>
      <c r="H60" s="14" t="str">
        <f t="shared" si="1"/>
        <v>Poor</v>
      </c>
      <c r="I60" s="14" t="str">
        <f t="shared" si="2"/>
        <v>High Discount</v>
      </c>
    </row>
    <row r="61" spans="1:9" x14ac:dyDescent="0.35">
      <c r="A61" s="11" t="s">
        <v>61</v>
      </c>
      <c r="B61" s="12">
        <v>2170</v>
      </c>
      <c r="C61" s="12">
        <v>2500</v>
      </c>
      <c r="D61" s="13">
        <v>0.13</v>
      </c>
      <c r="E61" s="12">
        <f t="shared" si="0"/>
        <v>330</v>
      </c>
      <c r="F61" s="11">
        <v>-6</v>
      </c>
      <c r="G61" s="16">
        <v>2.5</v>
      </c>
      <c r="H61" s="14" t="str">
        <f t="shared" si="1"/>
        <v>Poor</v>
      </c>
      <c r="I61" s="14" t="str">
        <f t="shared" si="2"/>
        <v>Low Discount</v>
      </c>
    </row>
    <row r="62" spans="1:9" x14ac:dyDescent="0.35">
      <c r="A62" s="11" t="s">
        <v>62</v>
      </c>
      <c r="B62" s="12">
        <v>458</v>
      </c>
      <c r="C62" s="12">
        <v>986</v>
      </c>
      <c r="D62" s="13">
        <v>0.54</v>
      </c>
      <c r="E62" s="12">
        <f t="shared" si="0"/>
        <v>528</v>
      </c>
      <c r="F62" s="11">
        <v>-10</v>
      </c>
      <c r="G62" s="16">
        <v>3</v>
      </c>
      <c r="H62" s="14" t="str">
        <f t="shared" si="1"/>
        <v>Average</v>
      </c>
      <c r="I62" s="14" t="str">
        <f t="shared" si="2"/>
        <v>High Discount</v>
      </c>
    </row>
    <row r="63" spans="1:9" x14ac:dyDescent="0.35">
      <c r="A63" s="11" t="s">
        <v>63</v>
      </c>
      <c r="B63" s="12">
        <v>2115</v>
      </c>
      <c r="C63" s="12">
        <v>4700</v>
      </c>
      <c r="D63" s="13">
        <v>0.55000000000000004</v>
      </c>
      <c r="E63" s="12">
        <f t="shared" si="0"/>
        <v>2585</v>
      </c>
      <c r="F63" s="11">
        <v>-13</v>
      </c>
      <c r="G63" s="16">
        <v>2.1</v>
      </c>
      <c r="H63" s="14" t="str">
        <f t="shared" si="1"/>
        <v>Poor</v>
      </c>
      <c r="I63" s="14" t="str">
        <f t="shared" si="2"/>
        <v>High Discount</v>
      </c>
    </row>
    <row r="64" spans="1:9" x14ac:dyDescent="0.35">
      <c r="A64" s="11" t="s">
        <v>64</v>
      </c>
      <c r="B64" s="12">
        <v>445</v>
      </c>
      <c r="C64" s="12">
        <v>873</v>
      </c>
      <c r="D64" s="13">
        <v>0.49</v>
      </c>
      <c r="E64" s="12">
        <f t="shared" si="0"/>
        <v>428</v>
      </c>
      <c r="F64" s="11">
        <v>-69</v>
      </c>
      <c r="G64" s="16">
        <v>2.8</v>
      </c>
      <c r="H64" s="14" t="str">
        <f t="shared" si="1"/>
        <v>Poor</v>
      </c>
      <c r="I64" s="14" t="str">
        <f t="shared" si="2"/>
        <v>High Discount</v>
      </c>
    </row>
    <row r="65" spans="1:9" x14ac:dyDescent="0.35">
      <c r="A65" s="11" t="s">
        <v>65</v>
      </c>
      <c r="B65" s="12">
        <v>325</v>
      </c>
      <c r="C65" s="12">
        <v>680</v>
      </c>
      <c r="D65" s="13">
        <v>0.52</v>
      </c>
      <c r="E65" s="12">
        <f t="shared" si="0"/>
        <v>355</v>
      </c>
      <c r="F65" s="11">
        <v>-15</v>
      </c>
      <c r="G65" s="16">
        <v>2.7</v>
      </c>
      <c r="H65" s="14" t="str">
        <f t="shared" si="1"/>
        <v>Poor</v>
      </c>
      <c r="I65" s="14" t="str">
        <f t="shared" si="2"/>
        <v>High Discount</v>
      </c>
    </row>
    <row r="66" spans="1:9" x14ac:dyDescent="0.35">
      <c r="A66" s="11" t="s">
        <v>66</v>
      </c>
      <c r="B66" s="12">
        <v>1220</v>
      </c>
      <c r="C66" s="12">
        <v>1555</v>
      </c>
      <c r="D66" s="13">
        <v>0.22</v>
      </c>
      <c r="E66" s="12">
        <f t="shared" si="0"/>
        <v>335</v>
      </c>
      <c r="F66" s="11">
        <v>-16</v>
      </c>
      <c r="G66" s="16">
        <v>2.9</v>
      </c>
      <c r="H66" s="14" t="str">
        <f t="shared" si="1"/>
        <v>Poor</v>
      </c>
      <c r="I66" s="14" t="str">
        <f t="shared" si="2"/>
        <v>Medium Discount</v>
      </c>
    </row>
    <row r="67" spans="1:9" x14ac:dyDescent="0.35">
      <c r="A67" s="11" t="s">
        <v>67</v>
      </c>
      <c r="B67" s="12">
        <v>990</v>
      </c>
      <c r="C67" s="12">
        <v>1814</v>
      </c>
      <c r="D67" s="13">
        <v>0.45</v>
      </c>
      <c r="E67" s="12">
        <f t="shared" ref="E67:E113" si="3">C67-B67</f>
        <v>824</v>
      </c>
      <c r="F67" s="11">
        <v>-6</v>
      </c>
      <c r="G67" s="16">
        <v>2.2000000000000002</v>
      </c>
      <c r="H67" s="14" t="str">
        <f t="shared" ref="H67:H113" si="4">IF(G67&lt;3, "Poor", IF(AND(G67&gt;=3, G67&lt;=4), "Average",IF(G67&gt;4, "Excellent", " ")))</f>
        <v>Poor</v>
      </c>
      <c r="I67" s="14" t="str">
        <f t="shared" ref="I67:I113" si="5">IF(D67&lt;20%, "Low Discount", IF(AND(D67&gt;=20%, D67&lt;=40%), "Medium Discount", IF(D67&gt;40%, "High Discount")))</f>
        <v>High Discount</v>
      </c>
    </row>
    <row r="68" spans="1:9" x14ac:dyDescent="0.35">
      <c r="A68" s="11" t="s">
        <v>68</v>
      </c>
      <c r="B68" s="12">
        <v>1000</v>
      </c>
      <c r="C68" s="12">
        <v>2000</v>
      </c>
      <c r="D68" s="13">
        <v>0.5</v>
      </c>
      <c r="E68" s="12">
        <f t="shared" si="3"/>
        <v>1000</v>
      </c>
      <c r="F68" s="11">
        <v>-7</v>
      </c>
      <c r="G68" s="16">
        <v>2.2999999999999998</v>
      </c>
      <c r="H68" s="14" t="str">
        <f t="shared" si="4"/>
        <v>Poor</v>
      </c>
      <c r="I68" s="14" t="str">
        <f t="shared" si="5"/>
        <v>High Discount</v>
      </c>
    </row>
    <row r="69" spans="1:9" x14ac:dyDescent="0.35">
      <c r="A69" s="11" t="s">
        <v>69</v>
      </c>
      <c r="B69" s="12">
        <v>3750</v>
      </c>
      <c r="C69" s="12">
        <v>6143</v>
      </c>
      <c r="D69" s="13">
        <v>0.39</v>
      </c>
      <c r="E69" s="12">
        <f t="shared" si="3"/>
        <v>2393</v>
      </c>
      <c r="F69" s="11">
        <v>-5</v>
      </c>
      <c r="G69" s="16">
        <v>3</v>
      </c>
      <c r="H69" s="14" t="str">
        <f t="shared" si="4"/>
        <v>Average</v>
      </c>
      <c r="I69" s="14" t="str">
        <f t="shared" si="5"/>
        <v>Medium Discount</v>
      </c>
    </row>
    <row r="70" spans="1:9" x14ac:dyDescent="0.35">
      <c r="A70" s="11" t="s">
        <v>70</v>
      </c>
      <c r="B70" s="12">
        <v>382</v>
      </c>
      <c r="C70" s="12">
        <v>700</v>
      </c>
      <c r="D70" s="13">
        <v>0.45</v>
      </c>
      <c r="E70" s="12">
        <f t="shared" si="3"/>
        <v>318</v>
      </c>
      <c r="F70" s="11">
        <v>-17</v>
      </c>
      <c r="G70" s="16">
        <v>2.6</v>
      </c>
      <c r="H70" s="14" t="str">
        <f t="shared" si="4"/>
        <v>Poor</v>
      </c>
      <c r="I70" s="14" t="str">
        <f t="shared" si="5"/>
        <v>High Discount</v>
      </c>
    </row>
    <row r="71" spans="1:9" x14ac:dyDescent="0.35">
      <c r="A71" s="11" t="s">
        <v>71</v>
      </c>
      <c r="B71" s="12">
        <v>2300</v>
      </c>
      <c r="C71" s="12">
        <v>3240</v>
      </c>
      <c r="D71" s="13">
        <v>0.28999999999999998</v>
      </c>
      <c r="E71" s="12">
        <f t="shared" si="3"/>
        <v>940</v>
      </c>
      <c r="F71" s="11">
        <v>-5</v>
      </c>
      <c r="G71" s="16">
        <v>3</v>
      </c>
      <c r="H71" s="14" t="str">
        <f t="shared" si="4"/>
        <v>Average</v>
      </c>
      <c r="I71" s="14" t="str">
        <f t="shared" si="5"/>
        <v>Medium Discount</v>
      </c>
    </row>
    <row r="72" spans="1:9" x14ac:dyDescent="0.35">
      <c r="A72" s="11" t="s">
        <v>72</v>
      </c>
      <c r="B72" s="12">
        <v>345</v>
      </c>
      <c r="C72" s="12">
        <v>602</v>
      </c>
      <c r="D72" s="13">
        <v>0.43</v>
      </c>
      <c r="E72" s="12">
        <f t="shared" si="3"/>
        <v>257</v>
      </c>
      <c r="F72" s="11">
        <v>-6</v>
      </c>
      <c r="G72" s="16">
        <v>2.2999999999999998</v>
      </c>
      <c r="H72" s="14" t="str">
        <f t="shared" si="4"/>
        <v>Poor</v>
      </c>
      <c r="I72" s="14" t="str">
        <f t="shared" si="5"/>
        <v>High Discount</v>
      </c>
    </row>
    <row r="73" spans="1:9" x14ac:dyDescent="0.35">
      <c r="A73" s="11" t="s">
        <v>73</v>
      </c>
      <c r="B73" s="12">
        <v>509</v>
      </c>
      <c r="C73" s="12">
        <v>899</v>
      </c>
      <c r="D73" s="13">
        <v>0.43</v>
      </c>
      <c r="E73" s="12">
        <f t="shared" si="3"/>
        <v>390</v>
      </c>
      <c r="F73" s="11">
        <v>-5</v>
      </c>
      <c r="G73" s="16">
        <v>3</v>
      </c>
      <c r="H73" s="14" t="str">
        <f t="shared" si="4"/>
        <v>Average</v>
      </c>
      <c r="I73" s="14" t="str">
        <f t="shared" si="5"/>
        <v>High Discount</v>
      </c>
    </row>
    <row r="74" spans="1:9" x14ac:dyDescent="0.35">
      <c r="A74" s="11" t="s">
        <v>74</v>
      </c>
      <c r="B74" s="12">
        <v>968</v>
      </c>
      <c r="C74" s="12">
        <v>1814</v>
      </c>
      <c r="D74" s="13">
        <v>0.47</v>
      </c>
      <c r="E74" s="12">
        <f t="shared" si="3"/>
        <v>846</v>
      </c>
      <c r="F74" s="11">
        <v>-6</v>
      </c>
      <c r="G74" s="16">
        <v>2.2000000000000002</v>
      </c>
      <c r="H74" s="14" t="str">
        <f t="shared" si="4"/>
        <v>Poor</v>
      </c>
      <c r="I74" s="14" t="str">
        <f t="shared" si="5"/>
        <v>High Discount</v>
      </c>
    </row>
    <row r="75" spans="1:9" x14ac:dyDescent="0.35">
      <c r="A75" s="11" t="s">
        <v>75</v>
      </c>
      <c r="B75" s="12">
        <v>1570</v>
      </c>
      <c r="C75" s="12">
        <v>2988</v>
      </c>
      <c r="D75" s="13">
        <v>0.47</v>
      </c>
      <c r="E75" s="12">
        <f t="shared" si="3"/>
        <v>1418</v>
      </c>
      <c r="F75" s="11">
        <v>-7</v>
      </c>
      <c r="G75" s="16">
        <v>2.1</v>
      </c>
      <c r="H75" s="14" t="str">
        <f t="shared" si="4"/>
        <v>Poor</v>
      </c>
      <c r="I75" s="14" t="str">
        <f t="shared" si="5"/>
        <v>High Discount</v>
      </c>
    </row>
    <row r="76" spans="1:9" x14ac:dyDescent="0.35">
      <c r="A76" s="11" t="s">
        <v>76</v>
      </c>
      <c r="B76" s="12">
        <v>790</v>
      </c>
      <c r="C76" s="12">
        <v>1485</v>
      </c>
      <c r="D76" s="13">
        <v>0.47</v>
      </c>
      <c r="E76" s="12">
        <f t="shared" si="3"/>
        <v>695</v>
      </c>
      <c r="F76" s="11"/>
      <c r="G76" s="16"/>
      <c r="H76" s="14" t="str">
        <f t="shared" si="4"/>
        <v>Poor</v>
      </c>
      <c r="I76" s="14" t="str">
        <f t="shared" si="5"/>
        <v>High Discount</v>
      </c>
    </row>
    <row r="77" spans="1:9" x14ac:dyDescent="0.35">
      <c r="A77" s="11" t="s">
        <v>77</v>
      </c>
      <c r="B77" s="12">
        <v>690</v>
      </c>
      <c r="C77" s="12">
        <v>1200</v>
      </c>
      <c r="D77" s="13">
        <v>0.43</v>
      </c>
      <c r="E77" s="12">
        <f t="shared" si="3"/>
        <v>510</v>
      </c>
      <c r="F77" s="11"/>
      <c r="G77" s="16"/>
      <c r="H77" s="14" t="str">
        <f t="shared" si="4"/>
        <v>Poor</v>
      </c>
      <c r="I77" s="14" t="str">
        <f t="shared" si="5"/>
        <v>High Discount</v>
      </c>
    </row>
    <row r="78" spans="1:9" x14ac:dyDescent="0.35">
      <c r="A78" s="11" t="s">
        <v>78</v>
      </c>
      <c r="B78" s="12">
        <v>1732</v>
      </c>
      <c r="C78" s="12">
        <v>1799</v>
      </c>
      <c r="D78" s="13">
        <v>0.04</v>
      </c>
      <c r="E78" s="12">
        <f t="shared" si="3"/>
        <v>67</v>
      </c>
      <c r="F78" s="11"/>
      <c r="G78" s="16"/>
      <c r="H78" s="14" t="str">
        <f t="shared" si="4"/>
        <v>Poor</v>
      </c>
      <c r="I78" s="14" t="str">
        <f t="shared" si="5"/>
        <v>Low Discount</v>
      </c>
    </row>
    <row r="79" spans="1:9" x14ac:dyDescent="0.35">
      <c r="A79" s="11" t="s">
        <v>79</v>
      </c>
      <c r="B79" s="12">
        <v>230</v>
      </c>
      <c r="C79" s="12">
        <v>450</v>
      </c>
      <c r="D79" s="13">
        <v>0.49</v>
      </c>
      <c r="E79" s="12">
        <f t="shared" si="3"/>
        <v>220</v>
      </c>
      <c r="F79" s="11"/>
      <c r="G79" s="16"/>
      <c r="H79" s="14" t="str">
        <f t="shared" si="4"/>
        <v>Poor</v>
      </c>
      <c r="I79" s="14" t="str">
        <f t="shared" si="5"/>
        <v>High Discount</v>
      </c>
    </row>
    <row r="80" spans="1:9" x14ac:dyDescent="0.35">
      <c r="A80" s="11" t="s">
        <v>80</v>
      </c>
      <c r="B80" s="12">
        <v>1189</v>
      </c>
      <c r="C80" s="12">
        <v>2199</v>
      </c>
      <c r="D80" s="13">
        <v>0.46</v>
      </c>
      <c r="E80" s="12">
        <f t="shared" si="3"/>
        <v>1010</v>
      </c>
      <c r="F80" s="11">
        <v>-1</v>
      </c>
      <c r="G80" s="16">
        <v>3</v>
      </c>
      <c r="H80" s="14" t="str">
        <f t="shared" si="4"/>
        <v>Average</v>
      </c>
      <c r="I80" s="14" t="str">
        <f t="shared" si="5"/>
        <v>High Discount</v>
      </c>
    </row>
    <row r="81" spans="1:9" x14ac:dyDescent="0.35">
      <c r="A81" s="11" t="s">
        <v>81</v>
      </c>
      <c r="B81" s="12">
        <v>979</v>
      </c>
      <c r="C81" s="12">
        <v>1920</v>
      </c>
      <c r="D81" s="13">
        <v>0.49</v>
      </c>
      <c r="E81" s="12">
        <f t="shared" si="3"/>
        <v>941</v>
      </c>
      <c r="F81" s="11">
        <v>-1</v>
      </c>
      <c r="G81" s="16">
        <v>5</v>
      </c>
      <c r="H81" s="14" t="str">
        <f t="shared" si="4"/>
        <v>Excellent</v>
      </c>
      <c r="I81" s="14" t="str">
        <f t="shared" si="5"/>
        <v>High Discount</v>
      </c>
    </row>
    <row r="82" spans="1:9" x14ac:dyDescent="0.35">
      <c r="A82" s="11" t="s">
        <v>82</v>
      </c>
      <c r="B82" s="12">
        <v>1460</v>
      </c>
      <c r="C82" s="12">
        <v>2290</v>
      </c>
      <c r="D82" s="13">
        <v>0.36</v>
      </c>
      <c r="E82" s="12">
        <f t="shared" si="3"/>
        <v>830</v>
      </c>
      <c r="F82" s="11"/>
      <c r="G82" s="16"/>
      <c r="H82" s="14" t="str">
        <f t="shared" si="4"/>
        <v>Poor</v>
      </c>
      <c r="I82" s="14" t="str">
        <f t="shared" si="5"/>
        <v>Medium Discount</v>
      </c>
    </row>
    <row r="83" spans="1:9" x14ac:dyDescent="0.35">
      <c r="A83" s="11" t="s">
        <v>83</v>
      </c>
      <c r="B83" s="12">
        <v>1666</v>
      </c>
      <c r="C83" s="12">
        <v>1699</v>
      </c>
      <c r="D83" s="13">
        <v>0.02</v>
      </c>
      <c r="E83" s="12">
        <f t="shared" si="3"/>
        <v>33</v>
      </c>
      <c r="F83" s="11"/>
      <c r="G83" s="16"/>
      <c r="H83" s="14" t="str">
        <f t="shared" si="4"/>
        <v>Poor</v>
      </c>
      <c r="I83" s="14" t="str">
        <f t="shared" si="5"/>
        <v>Low Discount</v>
      </c>
    </row>
    <row r="84" spans="1:9" x14ac:dyDescent="0.35">
      <c r="A84" s="11" t="s">
        <v>84</v>
      </c>
      <c r="B84" s="12">
        <v>330</v>
      </c>
      <c r="C84" s="12">
        <v>647</v>
      </c>
      <c r="D84" s="13">
        <v>0.49</v>
      </c>
      <c r="E84" s="12">
        <f t="shared" si="3"/>
        <v>317</v>
      </c>
      <c r="F84" s="11">
        <v>-1</v>
      </c>
      <c r="G84" s="16">
        <v>4</v>
      </c>
      <c r="H84" s="14" t="str">
        <f t="shared" si="4"/>
        <v>Average</v>
      </c>
      <c r="I84" s="14" t="str">
        <f t="shared" si="5"/>
        <v>High Discount</v>
      </c>
    </row>
    <row r="85" spans="1:9" x14ac:dyDescent="0.35">
      <c r="A85" s="11" t="s">
        <v>51</v>
      </c>
      <c r="B85" s="12">
        <v>176</v>
      </c>
      <c r="C85" s="12">
        <v>345</v>
      </c>
      <c r="D85" s="13">
        <v>0.49</v>
      </c>
      <c r="E85" s="12">
        <f t="shared" si="3"/>
        <v>169</v>
      </c>
      <c r="F85" s="11"/>
      <c r="G85" s="16"/>
      <c r="H85" s="14" t="str">
        <f t="shared" si="4"/>
        <v>Poor</v>
      </c>
      <c r="I85" s="14" t="str">
        <f t="shared" si="5"/>
        <v>High Discount</v>
      </c>
    </row>
    <row r="86" spans="1:9" x14ac:dyDescent="0.35">
      <c r="A86" s="11" t="s">
        <v>85</v>
      </c>
      <c r="B86" s="12">
        <v>1466</v>
      </c>
      <c r="C86" s="12">
        <v>1699</v>
      </c>
      <c r="D86" s="13">
        <v>0.14000000000000001</v>
      </c>
      <c r="E86" s="12">
        <f t="shared" si="3"/>
        <v>233</v>
      </c>
      <c r="F86" s="11"/>
      <c r="G86" s="16"/>
      <c r="H86" s="14" t="str">
        <f t="shared" si="4"/>
        <v>Poor</v>
      </c>
      <c r="I86" s="14" t="str">
        <f t="shared" si="5"/>
        <v>Low Discount</v>
      </c>
    </row>
    <row r="87" spans="1:9" x14ac:dyDescent="0.35">
      <c r="A87" s="11" t="s">
        <v>86</v>
      </c>
      <c r="B87" s="12">
        <v>274</v>
      </c>
      <c r="C87" s="12">
        <v>537</v>
      </c>
      <c r="D87" s="13">
        <v>0.49</v>
      </c>
      <c r="E87" s="12">
        <f t="shared" si="3"/>
        <v>263</v>
      </c>
      <c r="F87" s="11"/>
      <c r="G87" s="16"/>
      <c r="H87" s="14" t="str">
        <f t="shared" si="4"/>
        <v>Poor</v>
      </c>
      <c r="I87" s="14" t="str">
        <f t="shared" si="5"/>
        <v>High Discount</v>
      </c>
    </row>
    <row r="88" spans="1:9" x14ac:dyDescent="0.35">
      <c r="A88" s="11" t="s">
        <v>87</v>
      </c>
      <c r="B88" s="12">
        <v>799</v>
      </c>
      <c r="C88" s="12">
        <v>900</v>
      </c>
      <c r="D88" s="13">
        <v>0.11</v>
      </c>
      <c r="E88" s="12">
        <f t="shared" si="3"/>
        <v>101</v>
      </c>
      <c r="F88" s="11"/>
      <c r="G88" s="16"/>
      <c r="H88" s="14" t="str">
        <f t="shared" si="4"/>
        <v>Poor</v>
      </c>
      <c r="I88" s="14" t="str">
        <f t="shared" si="5"/>
        <v>Low Discount</v>
      </c>
    </row>
    <row r="89" spans="1:9" x14ac:dyDescent="0.35">
      <c r="A89" s="11" t="s">
        <v>59</v>
      </c>
      <c r="B89" s="12">
        <v>657</v>
      </c>
      <c r="C89" s="12">
        <v>1288</v>
      </c>
      <c r="D89" s="13">
        <v>0.49</v>
      </c>
      <c r="E89" s="12">
        <f t="shared" si="3"/>
        <v>631</v>
      </c>
      <c r="F89" s="11"/>
      <c r="G89" s="16"/>
      <c r="H89" s="14" t="str">
        <f t="shared" si="4"/>
        <v>Poor</v>
      </c>
      <c r="I89" s="14" t="str">
        <f t="shared" si="5"/>
        <v>High Discount</v>
      </c>
    </row>
    <row r="90" spans="1:9" x14ac:dyDescent="0.35">
      <c r="A90" s="11" t="s">
        <v>88</v>
      </c>
      <c r="B90" s="12">
        <v>1468</v>
      </c>
      <c r="C90" s="12">
        <v>1699</v>
      </c>
      <c r="D90" s="13">
        <v>0.14000000000000001</v>
      </c>
      <c r="E90" s="12">
        <f t="shared" si="3"/>
        <v>231</v>
      </c>
      <c r="F90" s="11"/>
      <c r="G90" s="16"/>
      <c r="H90" s="14" t="str">
        <f t="shared" si="4"/>
        <v>Poor</v>
      </c>
      <c r="I90" s="14" t="str">
        <f t="shared" si="5"/>
        <v>Low Discount</v>
      </c>
    </row>
    <row r="91" spans="1:9" x14ac:dyDescent="0.35">
      <c r="A91" s="11" t="s">
        <v>89</v>
      </c>
      <c r="B91" s="12">
        <v>630</v>
      </c>
      <c r="C91" s="12">
        <v>1100</v>
      </c>
      <c r="D91" s="13">
        <v>0.43</v>
      </c>
      <c r="E91" s="12">
        <f t="shared" si="3"/>
        <v>470</v>
      </c>
      <c r="F91" s="11"/>
      <c r="G91" s="16"/>
      <c r="H91" s="14" t="str">
        <f t="shared" si="4"/>
        <v>Poor</v>
      </c>
      <c r="I91" s="14" t="str">
        <f t="shared" si="5"/>
        <v>High Discount</v>
      </c>
    </row>
    <row r="92" spans="1:9" x14ac:dyDescent="0.35">
      <c r="A92" s="11" t="s">
        <v>90</v>
      </c>
      <c r="B92" s="12">
        <v>850</v>
      </c>
      <c r="C92" s="12">
        <v>1700</v>
      </c>
      <c r="D92" s="13">
        <v>0.5</v>
      </c>
      <c r="E92" s="12">
        <f t="shared" si="3"/>
        <v>850</v>
      </c>
      <c r="F92" s="11"/>
      <c r="G92" s="16"/>
      <c r="H92" s="14" t="str">
        <f t="shared" si="4"/>
        <v>Poor</v>
      </c>
      <c r="I92" s="14" t="str">
        <f t="shared" si="5"/>
        <v>High Discount</v>
      </c>
    </row>
    <row r="93" spans="1:9" x14ac:dyDescent="0.35">
      <c r="A93" s="11" t="s">
        <v>91</v>
      </c>
      <c r="B93" s="12">
        <v>1300</v>
      </c>
      <c r="C93" s="12">
        <v>2500</v>
      </c>
      <c r="D93" s="13">
        <v>0.48</v>
      </c>
      <c r="E93" s="12">
        <f t="shared" si="3"/>
        <v>1200</v>
      </c>
      <c r="F93" s="11"/>
      <c r="G93" s="16"/>
      <c r="H93" s="14" t="str">
        <f t="shared" si="4"/>
        <v>Poor</v>
      </c>
      <c r="I93" s="14" t="str">
        <f t="shared" si="5"/>
        <v>High Discount</v>
      </c>
    </row>
    <row r="94" spans="1:9" x14ac:dyDescent="0.35">
      <c r="A94" s="11" t="s">
        <v>92</v>
      </c>
      <c r="B94" s="12">
        <v>105</v>
      </c>
      <c r="C94" s="12">
        <v>200</v>
      </c>
      <c r="D94" s="13">
        <v>0.48</v>
      </c>
      <c r="E94" s="12">
        <f t="shared" si="3"/>
        <v>95</v>
      </c>
      <c r="F94" s="11"/>
      <c r="G94" s="16"/>
      <c r="H94" s="14" t="str">
        <f t="shared" si="4"/>
        <v>Poor</v>
      </c>
      <c r="I94" s="14" t="str">
        <f t="shared" si="5"/>
        <v>High Discount</v>
      </c>
    </row>
    <row r="95" spans="1:9" x14ac:dyDescent="0.35">
      <c r="A95" s="11" t="s">
        <v>93</v>
      </c>
      <c r="B95" s="12">
        <v>899</v>
      </c>
      <c r="C95" s="12">
        <v>1699</v>
      </c>
      <c r="D95" s="13">
        <v>0.47</v>
      </c>
      <c r="E95" s="12">
        <f t="shared" si="3"/>
        <v>800</v>
      </c>
      <c r="F95" s="11"/>
      <c r="G95" s="16"/>
      <c r="H95" s="14" t="str">
        <f t="shared" si="4"/>
        <v>Poor</v>
      </c>
      <c r="I95" s="14" t="str">
        <f t="shared" si="5"/>
        <v>High Discount</v>
      </c>
    </row>
    <row r="96" spans="1:9" x14ac:dyDescent="0.35">
      <c r="A96" s="11" t="s">
        <v>94</v>
      </c>
      <c r="B96" s="12">
        <v>1200</v>
      </c>
      <c r="C96" s="12">
        <v>2400</v>
      </c>
      <c r="D96" s="13">
        <v>0.5</v>
      </c>
      <c r="E96" s="12">
        <f t="shared" si="3"/>
        <v>1200</v>
      </c>
      <c r="F96" s="11"/>
      <c r="G96" s="16"/>
      <c r="H96" s="14" t="str">
        <f t="shared" si="4"/>
        <v>Poor</v>
      </c>
      <c r="I96" s="14" t="str">
        <f t="shared" si="5"/>
        <v>High Discount</v>
      </c>
    </row>
    <row r="97" spans="1:9" x14ac:dyDescent="0.35">
      <c r="A97" s="11" t="s">
        <v>95</v>
      </c>
      <c r="B97" s="12">
        <v>1526</v>
      </c>
      <c r="C97" s="12">
        <v>1660</v>
      </c>
      <c r="D97" s="13">
        <v>0.08</v>
      </c>
      <c r="E97" s="12">
        <f t="shared" si="3"/>
        <v>134</v>
      </c>
      <c r="F97" s="11"/>
      <c r="G97" s="16"/>
      <c r="H97" s="14" t="str">
        <f t="shared" si="4"/>
        <v>Poor</v>
      </c>
      <c r="I97" s="14" t="str">
        <f t="shared" si="5"/>
        <v>Low Discount</v>
      </c>
    </row>
    <row r="98" spans="1:9" x14ac:dyDescent="0.35">
      <c r="A98" s="11" t="s">
        <v>96</v>
      </c>
      <c r="B98" s="12">
        <v>1462</v>
      </c>
      <c r="C98" s="12">
        <v>1499</v>
      </c>
      <c r="D98" s="13">
        <v>0.02</v>
      </c>
      <c r="E98" s="12">
        <f t="shared" si="3"/>
        <v>37</v>
      </c>
      <c r="F98" s="11"/>
      <c r="G98" s="16"/>
      <c r="H98" s="14" t="str">
        <f t="shared" si="4"/>
        <v>Poor</v>
      </c>
      <c r="I98" s="14" t="str">
        <f t="shared" si="5"/>
        <v>Low Discount</v>
      </c>
    </row>
    <row r="99" spans="1:9" x14ac:dyDescent="0.35">
      <c r="A99" s="11" t="s">
        <v>97</v>
      </c>
      <c r="B99" s="12">
        <v>248</v>
      </c>
      <c r="C99" s="12">
        <v>486</v>
      </c>
      <c r="D99" s="13">
        <v>0.49</v>
      </c>
      <c r="E99" s="12">
        <f t="shared" si="3"/>
        <v>238</v>
      </c>
      <c r="F99" s="11"/>
      <c r="G99" s="16"/>
      <c r="H99" s="14" t="str">
        <f t="shared" si="4"/>
        <v>Poor</v>
      </c>
      <c r="I99" s="14" t="str">
        <f t="shared" si="5"/>
        <v>High Discount</v>
      </c>
    </row>
    <row r="100" spans="1:9" x14ac:dyDescent="0.35">
      <c r="A100" s="11" t="s">
        <v>98</v>
      </c>
      <c r="B100" s="12">
        <v>3546</v>
      </c>
      <c r="C100" s="12">
        <v>3699</v>
      </c>
      <c r="D100" s="13">
        <v>0.04</v>
      </c>
      <c r="E100" s="12">
        <f t="shared" si="3"/>
        <v>153</v>
      </c>
      <c r="F100" s="11"/>
      <c r="G100" s="16"/>
      <c r="H100" s="14" t="str">
        <f t="shared" si="4"/>
        <v>Poor</v>
      </c>
      <c r="I100" s="14" t="str">
        <f t="shared" si="5"/>
        <v>Low Discount</v>
      </c>
    </row>
    <row r="101" spans="1:9" x14ac:dyDescent="0.35">
      <c r="A101" s="11" t="s">
        <v>99</v>
      </c>
      <c r="B101" s="12">
        <v>525</v>
      </c>
      <c r="C101" s="12">
        <v>1029</v>
      </c>
      <c r="D101" s="13">
        <v>0.49</v>
      </c>
      <c r="E101" s="12">
        <f t="shared" si="3"/>
        <v>504</v>
      </c>
      <c r="F101" s="11"/>
      <c r="G101" s="16"/>
      <c r="H101" s="14" t="str">
        <f t="shared" si="4"/>
        <v>Poor</v>
      </c>
      <c r="I101" s="14" t="str">
        <f t="shared" si="5"/>
        <v>High Discount</v>
      </c>
    </row>
    <row r="102" spans="1:9" x14ac:dyDescent="0.35">
      <c r="A102" s="11" t="s">
        <v>100</v>
      </c>
      <c r="B102" s="12">
        <v>1080</v>
      </c>
      <c r="C102" s="12">
        <v>1874</v>
      </c>
      <c r="D102" s="13">
        <v>0.42</v>
      </c>
      <c r="E102" s="12">
        <f t="shared" si="3"/>
        <v>794</v>
      </c>
      <c r="F102" s="11"/>
      <c r="G102" s="16"/>
      <c r="H102" s="14" t="str">
        <f t="shared" si="4"/>
        <v>Poor</v>
      </c>
      <c r="I102" s="14" t="str">
        <f t="shared" si="5"/>
        <v>High Discount</v>
      </c>
    </row>
    <row r="103" spans="1:9" x14ac:dyDescent="0.35">
      <c r="A103" s="11" t="s">
        <v>101</v>
      </c>
      <c r="B103" s="12">
        <v>3640</v>
      </c>
      <c r="C103" s="12">
        <v>4588</v>
      </c>
      <c r="D103" s="13">
        <v>0.21</v>
      </c>
      <c r="E103" s="12">
        <f t="shared" si="3"/>
        <v>948</v>
      </c>
      <c r="F103" s="11">
        <v>-1</v>
      </c>
      <c r="G103" s="16">
        <v>5</v>
      </c>
      <c r="H103" s="14" t="str">
        <f t="shared" si="4"/>
        <v>Excellent</v>
      </c>
      <c r="I103" s="14" t="str">
        <f t="shared" si="5"/>
        <v>Medium Discount</v>
      </c>
    </row>
    <row r="104" spans="1:9" x14ac:dyDescent="0.35">
      <c r="A104" s="11" t="s">
        <v>102</v>
      </c>
      <c r="B104" s="12">
        <v>1420</v>
      </c>
      <c r="C104" s="12">
        <v>2420</v>
      </c>
      <c r="D104" s="13">
        <v>0.41</v>
      </c>
      <c r="E104" s="12">
        <f t="shared" si="3"/>
        <v>1000</v>
      </c>
      <c r="F104" s="11"/>
      <c r="G104" s="16"/>
      <c r="H104" s="14" t="str">
        <f t="shared" si="4"/>
        <v>Poor</v>
      </c>
      <c r="I104" s="14" t="str">
        <f t="shared" si="5"/>
        <v>High Discount</v>
      </c>
    </row>
    <row r="105" spans="1:9" x14ac:dyDescent="0.35">
      <c r="A105" s="11" t="s">
        <v>103</v>
      </c>
      <c r="B105" s="12">
        <v>1875</v>
      </c>
      <c r="C105" s="12">
        <v>1899</v>
      </c>
      <c r="D105" s="13">
        <v>0.01</v>
      </c>
      <c r="E105" s="12">
        <f t="shared" si="3"/>
        <v>24</v>
      </c>
      <c r="F105" s="11"/>
      <c r="G105" s="16"/>
      <c r="H105" s="14" t="str">
        <f t="shared" si="4"/>
        <v>Poor</v>
      </c>
      <c r="I105" s="14" t="str">
        <f t="shared" si="5"/>
        <v>Low Discount</v>
      </c>
    </row>
    <row r="106" spans="1:9" x14ac:dyDescent="0.35">
      <c r="A106" s="11" t="s">
        <v>104</v>
      </c>
      <c r="B106" s="12">
        <v>198</v>
      </c>
      <c r="C106" s="12">
        <v>260</v>
      </c>
      <c r="D106" s="13">
        <v>0.24</v>
      </c>
      <c r="E106" s="12">
        <f t="shared" si="3"/>
        <v>62</v>
      </c>
      <c r="F106" s="11"/>
      <c r="G106" s="16"/>
      <c r="H106" s="14" t="str">
        <f t="shared" si="4"/>
        <v>Poor</v>
      </c>
      <c r="I106" s="14" t="str">
        <f t="shared" si="5"/>
        <v>Medium Discount</v>
      </c>
    </row>
    <row r="107" spans="1:9" x14ac:dyDescent="0.35">
      <c r="A107" s="11" t="s">
        <v>105</v>
      </c>
      <c r="B107" s="12">
        <v>1150</v>
      </c>
      <c r="C107" s="12">
        <v>1737</v>
      </c>
      <c r="D107" s="13">
        <v>0.34</v>
      </c>
      <c r="E107" s="12">
        <f t="shared" si="3"/>
        <v>587</v>
      </c>
      <c r="F107" s="11"/>
      <c r="G107" s="16"/>
      <c r="H107" s="14" t="str">
        <f t="shared" si="4"/>
        <v>Poor</v>
      </c>
      <c r="I107" s="14" t="str">
        <f t="shared" si="5"/>
        <v>Medium Discount</v>
      </c>
    </row>
    <row r="108" spans="1:9" x14ac:dyDescent="0.35">
      <c r="A108" s="11" t="s">
        <v>106</v>
      </c>
      <c r="B108" s="12">
        <v>1190</v>
      </c>
      <c r="C108" s="12">
        <v>1810</v>
      </c>
      <c r="D108" s="13">
        <v>0.34</v>
      </c>
      <c r="E108" s="12">
        <f t="shared" si="3"/>
        <v>620</v>
      </c>
      <c r="F108" s="11"/>
      <c r="G108" s="16"/>
      <c r="H108" s="14" t="str">
        <f t="shared" si="4"/>
        <v>Poor</v>
      </c>
      <c r="I108" s="14" t="str">
        <f t="shared" si="5"/>
        <v>Medium Discount</v>
      </c>
    </row>
    <row r="109" spans="1:9" x14ac:dyDescent="0.35">
      <c r="A109" s="11" t="s">
        <v>107</v>
      </c>
      <c r="B109" s="12">
        <v>1658</v>
      </c>
      <c r="C109" s="12">
        <v>1699</v>
      </c>
      <c r="D109" s="13">
        <v>0.02</v>
      </c>
      <c r="E109" s="12">
        <f t="shared" si="3"/>
        <v>41</v>
      </c>
      <c r="F109" s="11"/>
      <c r="G109" s="16"/>
      <c r="H109" s="14" t="str">
        <f t="shared" si="4"/>
        <v>Poor</v>
      </c>
      <c r="I109" s="14" t="str">
        <f t="shared" si="5"/>
        <v>Low Discount</v>
      </c>
    </row>
    <row r="110" spans="1:9" x14ac:dyDescent="0.35">
      <c r="A110" s="11" t="s">
        <v>108</v>
      </c>
      <c r="B110" s="12">
        <v>1768</v>
      </c>
      <c r="C110" s="12">
        <v>1799</v>
      </c>
      <c r="D110" s="13">
        <v>0.02</v>
      </c>
      <c r="E110" s="12">
        <f t="shared" si="3"/>
        <v>31</v>
      </c>
      <c r="F110" s="11"/>
      <c r="G110" s="16"/>
      <c r="H110" s="14" t="str">
        <f t="shared" si="4"/>
        <v>Poor</v>
      </c>
      <c r="I110" s="14" t="str">
        <f t="shared" si="5"/>
        <v>Low Discount</v>
      </c>
    </row>
    <row r="111" spans="1:9" x14ac:dyDescent="0.35">
      <c r="A111" s="11" t="s">
        <v>109</v>
      </c>
      <c r="B111" s="12">
        <v>199</v>
      </c>
      <c r="C111" s="12">
        <v>553</v>
      </c>
      <c r="D111" s="13">
        <v>0.64</v>
      </c>
      <c r="E111" s="12">
        <f t="shared" si="3"/>
        <v>354</v>
      </c>
      <c r="F111" s="11"/>
      <c r="G111" s="16"/>
      <c r="H111" s="14" t="str">
        <f t="shared" si="4"/>
        <v>Poor</v>
      </c>
      <c r="I111" s="14" t="str">
        <f t="shared" si="5"/>
        <v>High Discount</v>
      </c>
    </row>
    <row r="112" spans="1:9" x14ac:dyDescent="0.35">
      <c r="A112" s="11" t="s">
        <v>110</v>
      </c>
      <c r="B112" s="12">
        <v>450</v>
      </c>
      <c r="C112" s="12">
        <v>900</v>
      </c>
      <c r="D112" s="13">
        <v>0.5</v>
      </c>
      <c r="E112" s="12">
        <f t="shared" si="3"/>
        <v>450</v>
      </c>
      <c r="F112" s="11">
        <v>-1</v>
      </c>
      <c r="G112" s="16">
        <v>2</v>
      </c>
      <c r="H112" s="14" t="str">
        <f t="shared" si="4"/>
        <v>Poor</v>
      </c>
      <c r="I112" s="14" t="str">
        <f t="shared" si="5"/>
        <v>High Discount</v>
      </c>
    </row>
    <row r="113" spans="1:9" x14ac:dyDescent="0.35">
      <c r="A113" s="11" t="s">
        <v>111</v>
      </c>
      <c r="B113" s="12">
        <v>169</v>
      </c>
      <c r="C113" s="12">
        <v>320</v>
      </c>
      <c r="D113" s="13">
        <v>0.47</v>
      </c>
      <c r="E113" s="12">
        <f t="shared" si="3"/>
        <v>151</v>
      </c>
      <c r="F113" s="11"/>
      <c r="G113" s="16"/>
      <c r="H113" s="14" t="str">
        <f t="shared" si="4"/>
        <v>Poor</v>
      </c>
      <c r="I113" s="14" t="str">
        <f t="shared" si="5"/>
        <v>High Discount</v>
      </c>
    </row>
  </sheetData>
  <conditionalFormatting sqref="A31">
    <cfRule type="containsBlanks" dxfId="4" priority="5">
      <formula>LEN(TRIM(A31))=0</formula>
    </cfRule>
  </conditionalFormatting>
  <conditionalFormatting sqref="A1:I113">
    <cfRule type="containsBlanks" dxfId="3" priority="1">
      <formula>LEN(TRIM(A1))=0</formula>
    </cfRule>
    <cfRule type="containsBlanks" dxfId="2" priority="2">
      <formula>LEN(TRIM(A1))=0</formula>
    </cfRule>
    <cfRule type="containsBlanks" dxfId="1" priority="3">
      <formula>LEN(TRIM(A1))=0</formula>
    </cfRule>
    <cfRule type="containsBlanks" dxfId="0" priority="4">
      <formula>LEN(TRIM(A1))=0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01457-DFD9-47EF-A98C-183B97E6884D}">
  <dimension ref="A1:D11"/>
  <sheetViews>
    <sheetView workbookViewId="0">
      <selection sqref="A1:D11"/>
    </sheetView>
  </sheetViews>
  <sheetFormatPr defaultRowHeight="14.5" x14ac:dyDescent="0.35"/>
  <cols>
    <col min="1" max="1" width="64.453125" bestFit="1" customWidth="1"/>
    <col min="2" max="2" width="12.90625" style="1" customWidth="1"/>
    <col min="3" max="3" width="9.453125" customWidth="1"/>
    <col min="4" max="4" width="9.54296875" customWidth="1"/>
  </cols>
  <sheetData>
    <row r="1" spans="1:4" ht="15.5" x14ac:dyDescent="0.35">
      <c r="A1" s="30" t="s">
        <v>0</v>
      </c>
      <c r="B1" s="31" t="s">
        <v>145</v>
      </c>
      <c r="C1" s="32" t="s">
        <v>3</v>
      </c>
      <c r="D1" s="33" t="s">
        <v>113</v>
      </c>
    </row>
    <row r="2" spans="1:4" x14ac:dyDescent="0.35">
      <c r="A2" s="28" t="s">
        <v>21</v>
      </c>
      <c r="B2" s="13">
        <v>0.49</v>
      </c>
      <c r="C2" s="23">
        <v>3</v>
      </c>
      <c r="D2" s="29">
        <v>5</v>
      </c>
    </row>
    <row r="3" spans="1:4" x14ac:dyDescent="0.35">
      <c r="A3" s="28" t="s">
        <v>39</v>
      </c>
      <c r="B3" s="13">
        <v>0.53</v>
      </c>
      <c r="C3" s="23">
        <v>2</v>
      </c>
      <c r="D3" s="29">
        <v>5</v>
      </c>
    </row>
    <row r="4" spans="1:4" x14ac:dyDescent="0.35">
      <c r="A4" s="28" t="s">
        <v>19</v>
      </c>
      <c r="B4" s="13">
        <v>0.51</v>
      </c>
      <c r="C4" s="23">
        <v>2</v>
      </c>
      <c r="D4" s="29">
        <v>5</v>
      </c>
    </row>
    <row r="5" spans="1:4" x14ac:dyDescent="0.35">
      <c r="A5" s="28" t="s">
        <v>20</v>
      </c>
      <c r="B5" s="13">
        <v>0.46</v>
      </c>
      <c r="C5" s="23">
        <v>2</v>
      </c>
      <c r="D5" s="29">
        <v>5</v>
      </c>
    </row>
    <row r="6" spans="1:4" x14ac:dyDescent="0.35">
      <c r="A6" s="28" t="s">
        <v>81</v>
      </c>
      <c r="B6" s="13">
        <v>0.49</v>
      </c>
      <c r="C6" s="23">
        <v>1</v>
      </c>
      <c r="D6" s="29">
        <v>5</v>
      </c>
    </row>
    <row r="7" spans="1:4" x14ac:dyDescent="0.35">
      <c r="A7" s="28" t="s">
        <v>38</v>
      </c>
      <c r="B7" s="13">
        <v>0.4</v>
      </c>
      <c r="C7" s="23">
        <v>1</v>
      </c>
      <c r="D7" s="29">
        <v>5</v>
      </c>
    </row>
    <row r="8" spans="1:4" x14ac:dyDescent="0.35">
      <c r="A8" s="28" t="s">
        <v>101</v>
      </c>
      <c r="B8" s="13">
        <v>0.21</v>
      </c>
      <c r="C8" s="23">
        <v>1</v>
      </c>
      <c r="D8" s="29">
        <v>5</v>
      </c>
    </row>
    <row r="9" spans="1:4" x14ac:dyDescent="0.35">
      <c r="A9" s="28" t="s">
        <v>16</v>
      </c>
      <c r="B9" s="13">
        <v>0.47</v>
      </c>
      <c r="C9" s="23">
        <v>12</v>
      </c>
      <c r="D9" s="29">
        <v>4.8</v>
      </c>
    </row>
    <row r="10" spans="1:4" x14ac:dyDescent="0.35">
      <c r="A10" s="28" t="s">
        <v>12</v>
      </c>
      <c r="B10" s="13">
        <v>0.55000000000000004</v>
      </c>
      <c r="C10" s="23">
        <v>5</v>
      </c>
      <c r="D10" s="29">
        <v>4.8</v>
      </c>
    </row>
    <row r="11" spans="1:4" x14ac:dyDescent="0.35">
      <c r="A11" s="34" t="s">
        <v>8</v>
      </c>
      <c r="B11" s="35">
        <v>0.26</v>
      </c>
      <c r="C11" s="36">
        <v>5</v>
      </c>
      <c r="D11" s="37">
        <v>4.8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85294-88FB-4E5D-A576-6B1E1745EB15}">
  <dimension ref="A1"/>
  <sheetViews>
    <sheetView workbookViewId="0"/>
  </sheetViews>
  <sheetFormatPr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D04D0-B104-4569-AB15-0BCE7BDEB8D7}">
  <dimension ref="A3:D7"/>
  <sheetViews>
    <sheetView topLeftCell="C1" workbookViewId="0">
      <selection activeCell="A3" sqref="A3"/>
    </sheetView>
  </sheetViews>
  <sheetFormatPr defaultRowHeight="14.5" x14ac:dyDescent="0.35"/>
  <cols>
    <col min="1" max="1" width="15.6328125" bestFit="1" customWidth="1"/>
    <col min="2" max="2" width="17.7265625" bestFit="1" customWidth="1"/>
    <col min="3" max="3" width="14.54296875" bestFit="1" customWidth="1"/>
    <col min="4" max="4" width="16.36328125" bestFit="1" customWidth="1"/>
  </cols>
  <sheetData>
    <row r="3" spans="1:4" x14ac:dyDescent="0.35">
      <c r="A3" s="18" t="s">
        <v>131</v>
      </c>
      <c r="B3" t="s">
        <v>133</v>
      </c>
      <c r="C3" t="s">
        <v>139</v>
      </c>
      <c r="D3" t="s">
        <v>135</v>
      </c>
    </row>
    <row r="4" spans="1:4" x14ac:dyDescent="0.35">
      <c r="A4" s="19" t="s">
        <v>127</v>
      </c>
      <c r="B4" s="1">
        <v>0.48338709677419334</v>
      </c>
      <c r="C4">
        <v>30</v>
      </c>
      <c r="D4">
        <v>3.6133333333333328</v>
      </c>
    </row>
    <row r="5" spans="1:4" x14ac:dyDescent="0.35">
      <c r="A5" s="19" t="s">
        <v>129</v>
      </c>
      <c r="B5" s="1">
        <v>7.2222222222222243E-2</v>
      </c>
      <c r="C5">
        <v>4</v>
      </c>
      <c r="D5">
        <v>3.7250000000000001</v>
      </c>
    </row>
    <row r="6" spans="1:4" x14ac:dyDescent="0.35">
      <c r="A6" s="19" t="s">
        <v>126</v>
      </c>
      <c r="B6" s="1">
        <v>0.31</v>
      </c>
      <c r="C6">
        <v>23</v>
      </c>
      <c r="D6">
        <v>4.2782608695652176</v>
      </c>
    </row>
    <row r="7" spans="1:4" x14ac:dyDescent="0.35">
      <c r="A7" s="19" t="s">
        <v>132</v>
      </c>
      <c r="B7" s="1">
        <v>0.3677678571428572</v>
      </c>
      <c r="C7">
        <v>57</v>
      </c>
      <c r="D7">
        <v>3.8894736842105253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2DC57-FDBF-43C5-A1AA-B775BD5DBC05}">
  <dimension ref="A3:B7"/>
  <sheetViews>
    <sheetView workbookViewId="0">
      <selection activeCell="A4" sqref="A4"/>
    </sheetView>
  </sheetViews>
  <sheetFormatPr defaultRowHeight="14.5" x14ac:dyDescent="0.35"/>
  <cols>
    <col min="1" max="1" width="15.6328125" bestFit="1" customWidth="1"/>
    <col min="2" max="2" width="13.08984375" bestFit="1" customWidth="1"/>
  </cols>
  <sheetData>
    <row r="3" spans="1:2" x14ac:dyDescent="0.35">
      <c r="A3" s="18" t="s">
        <v>131</v>
      </c>
      <c r="B3" t="s">
        <v>138</v>
      </c>
    </row>
    <row r="4" spans="1:2" x14ac:dyDescent="0.35">
      <c r="A4" s="19" t="s">
        <v>127</v>
      </c>
      <c r="B4">
        <v>334</v>
      </c>
    </row>
    <row r="5" spans="1:2" x14ac:dyDescent="0.35">
      <c r="A5" s="19" t="s">
        <v>129</v>
      </c>
      <c r="B5">
        <v>38</v>
      </c>
    </row>
    <row r="6" spans="1:2" x14ac:dyDescent="0.35">
      <c r="A6" s="19" t="s">
        <v>126</v>
      </c>
      <c r="B6">
        <v>351</v>
      </c>
    </row>
    <row r="7" spans="1:2" x14ac:dyDescent="0.35">
      <c r="A7" s="19" t="s">
        <v>132</v>
      </c>
      <c r="B7">
        <v>723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8E34D-7EC1-4787-A84C-4C8FD023CA26}">
  <dimension ref="A3:B27"/>
  <sheetViews>
    <sheetView workbookViewId="0">
      <selection activeCell="AB5" sqref="AB5"/>
    </sheetView>
  </sheetViews>
  <sheetFormatPr defaultRowHeight="14.5" x14ac:dyDescent="0.35"/>
  <cols>
    <col min="1" max="1" width="12.36328125" bestFit="1" customWidth="1"/>
    <col min="2" max="2" width="13.08984375" bestFit="1" customWidth="1"/>
    <col min="3" max="8" width="1.81640625" bestFit="1" customWidth="1"/>
    <col min="9" max="24" width="2.81640625" bestFit="1" customWidth="1"/>
    <col min="25" max="25" width="6.7265625" bestFit="1" customWidth="1"/>
    <col min="26" max="26" width="10.7265625" bestFit="1" customWidth="1"/>
  </cols>
  <sheetData>
    <row r="3" spans="1:2" x14ac:dyDescent="0.35">
      <c r="A3" s="18" t="s">
        <v>131</v>
      </c>
      <c r="B3" t="s">
        <v>138</v>
      </c>
    </row>
    <row r="4" spans="1:2" x14ac:dyDescent="0.35">
      <c r="A4" s="19">
        <v>2</v>
      </c>
      <c r="B4">
        <v>1</v>
      </c>
    </row>
    <row r="5" spans="1:2" x14ac:dyDescent="0.35">
      <c r="A5" s="19">
        <v>2.1</v>
      </c>
      <c r="B5">
        <v>20</v>
      </c>
    </row>
    <row r="6" spans="1:2" x14ac:dyDescent="0.35">
      <c r="A6" s="19">
        <v>2.2000000000000002</v>
      </c>
      <c r="B6">
        <v>12</v>
      </c>
    </row>
    <row r="7" spans="1:2" x14ac:dyDescent="0.35">
      <c r="A7" s="19">
        <v>2.2999999999999998</v>
      </c>
      <c r="B7">
        <v>13</v>
      </c>
    </row>
    <row r="8" spans="1:2" x14ac:dyDescent="0.35">
      <c r="A8" s="19">
        <v>2.5</v>
      </c>
      <c r="B8">
        <v>6</v>
      </c>
    </row>
    <row r="9" spans="1:2" x14ac:dyDescent="0.35">
      <c r="A9" s="19">
        <v>2.6</v>
      </c>
      <c r="B9">
        <v>17</v>
      </c>
    </row>
    <row r="10" spans="1:2" x14ac:dyDescent="0.35">
      <c r="A10" s="19">
        <v>2.7</v>
      </c>
      <c r="B10">
        <v>15</v>
      </c>
    </row>
    <row r="11" spans="1:2" x14ac:dyDescent="0.35">
      <c r="A11" s="19">
        <v>2.8</v>
      </c>
      <c r="B11">
        <v>69</v>
      </c>
    </row>
    <row r="12" spans="1:2" x14ac:dyDescent="0.35">
      <c r="A12" s="19">
        <v>2.9</v>
      </c>
      <c r="B12">
        <v>16</v>
      </c>
    </row>
    <row r="13" spans="1:2" x14ac:dyDescent="0.35">
      <c r="A13" s="19">
        <v>3</v>
      </c>
      <c r="B13">
        <v>26</v>
      </c>
    </row>
    <row r="14" spans="1:2" x14ac:dyDescent="0.35">
      <c r="A14" s="19">
        <v>3.3</v>
      </c>
      <c r="B14">
        <v>13</v>
      </c>
    </row>
    <row r="15" spans="1:2" x14ac:dyDescent="0.35">
      <c r="A15" s="19">
        <v>3.8</v>
      </c>
      <c r="B15">
        <v>30</v>
      </c>
    </row>
    <row r="16" spans="1:2" x14ac:dyDescent="0.35">
      <c r="A16" s="19">
        <v>4</v>
      </c>
      <c r="B16">
        <v>24</v>
      </c>
    </row>
    <row r="17" spans="1:2" x14ac:dyDescent="0.35">
      <c r="A17" s="19">
        <v>4.0999999999999996</v>
      </c>
      <c r="B17">
        <v>46</v>
      </c>
    </row>
    <row r="18" spans="1:2" x14ac:dyDescent="0.35">
      <c r="A18" s="19">
        <v>4.2</v>
      </c>
      <c r="B18">
        <v>9</v>
      </c>
    </row>
    <row r="19" spans="1:2" x14ac:dyDescent="0.35">
      <c r="A19" s="19">
        <v>4.3</v>
      </c>
      <c r="B19">
        <v>61</v>
      </c>
    </row>
    <row r="20" spans="1:2" x14ac:dyDescent="0.35">
      <c r="A20" s="19">
        <v>4.4000000000000004</v>
      </c>
      <c r="B20">
        <v>14</v>
      </c>
    </row>
    <row r="21" spans="1:2" x14ac:dyDescent="0.35">
      <c r="A21" s="19">
        <v>4.5</v>
      </c>
      <c r="B21">
        <v>42</v>
      </c>
    </row>
    <row r="22" spans="1:2" x14ac:dyDescent="0.35">
      <c r="A22" s="19">
        <v>4.5999999999999996</v>
      </c>
      <c r="B22">
        <v>177</v>
      </c>
    </row>
    <row r="23" spans="1:2" x14ac:dyDescent="0.35">
      <c r="A23" s="19">
        <v>4.7</v>
      </c>
      <c r="B23">
        <v>78</v>
      </c>
    </row>
    <row r="24" spans="1:2" x14ac:dyDescent="0.35">
      <c r="A24" s="19">
        <v>4.8</v>
      </c>
      <c r="B24">
        <v>22</v>
      </c>
    </row>
    <row r="25" spans="1:2" x14ac:dyDescent="0.35">
      <c r="A25" s="19">
        <v>5</v>
      </c>
      <c r="B25">
        <v>12</v>
      </c>
    </row>
    <row r="26" spans="1:2" x14ac:dyDescent="0.35">
      <c r="A26" s="19" t="s">
        <v>144</v>
      </c>
    </row>
    <row r="27" spans="1:2" x14ac:dyDescent="0.35">
      <c r="A27" s="19" t="s">
        <v>132</v>
      </c>
      <c r="B27">
        <v>723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DCE9E-E753-4B48-B5D8-D97D4C2091FC}">
  <dimension ref="A3:E8"/>
  <sheetViews>
    <sheetView workbookViewId="0">
      <selection activeCell="A13" sqref="A13"/>
    </sheetView>
  </sheetViews>
  <sheetFormatPr defaultRowHeight="14.5" x14ac:dyDescent="0.35"/>
  <cols>
    <col min="1" max="2" width="15.26953125" bestFit="1" customWidth="1"/>
    <col min="3" max="3" width="12" bestFit="1" customWidth="1"/>
    <col min="4" max="4" width="15.7265625" bestFit="1" customWidth="1"/>
    <col min="5" max="5" width="10.7265625" bestFit="1" customWidth="1"/>
  </cols>
  <sheetData>
    <row r="3" spans="1:5" x14ac:dyDescent="0.35">
      <c r="A3" s="18" t="s">
        <v>146</v>
      </c>
      <c r="B3" s="18" t="s">
        <v>143</v>
      </c>
    </row>
    <row r="4" spans="1:5" x14ac:dyDescent="0.35">
      <c r="A4" s="18" t="s">
        <v>131</v>
      </c>
      <c r="B4" t="s">
        <v>127</v>
      </c>
      <c r="C4" t="s">
        <v>129</v>
      </c>
      <c r="D4" t="s">
        <v>126</v>
      </c>
      <c r="E4" t="s">
        <v>132</v>
      </c>
    </row>
    <row r="5" spans="1:5" x14ac:dyDescent="0.35">
      <c r="A5" s="19" t="s">
        <v>128</v>
      </c>
      <c r="B5">
        <v>6</v>
      </c>
      <c r="C5">
        <v>2</v>
      </c>
      <c r="D5">
        <v>5</v>
      </c>
      <c r="E5">
        <v>13</v>
      </c>
    </row>
    <row r="6" spans="1:5" x14ac:dyDescent="0.35">
      <c r="A6" s="19" t="s">
        <v>125</v>
      </c>
      <c r="B6">
        <v>14</v>
      </c>
      <c r="C6">
        <v>1</v>
      </c>
      <c r="D6">
        <v>17</v>
      </c>
      <c r="E6">
        <v>32</v>
      </c>
    </row>
    <row r="7" spans="1:5" x14ac:dyDescent="0.35">
      <c r="A7" s="19" t="s">
        <v>130</v>
      </c>
      <c r="B7">
        <v>42</v>
      </c>
      <c r="C7">
        <v>15</v>
      </c>
      <c r="D7">
        <v>10</v>
      </c>
      <c r="E7">
        <v>67</v>
      </c>
    </row>
    <row r="8" spans="1:5" x14ac:dyDescent="0.35">
      <c r="A8" s="19" t="s">
        <v>132</v>
      </c>
      <c r="B8">
        <v>62</v>
      </c>
      <c r="C8">
        <v>18</v>
      </c>
      <c r="D8">
        <v>32</v>
      </c>
      <c r="E8">
        <v>112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48170-4716-4F6F-8E95-AF1D0B894AAA}">
  <dimension ref="A3:B7"/>
  <sheetViews>
    <sheetView workbookViewId="0">
      <selection activeCell="B5" sqref="B5"/>
    </sheetView>
  </sheetViews>
  <sheetFormatPr defaultRowHeight="14.5" x14ac:dyDescent="0.35"/>
  <cols>
    <col min="1" max="1" width="12.36328125" bestFit="1" customWidth="1"/>
    <col min="2" max="2" width="13.08984375" bestFit="1" customWidth="1"/>
  </cols>
  <sheetData>
    <row r="3" spans="1:2" x14ac:dyDescent="0.35">
      <c r="A3" s="18" t="s">
        <v>131</v>
      </c>
      <c r="B3" t="s">
        <v>138</v>
      </c>
    </row>
    <row r="4" spans="1:2" x14ac:dyDescent="0.35">
      <c r="A4" s="19" t="s">
        <v>128</v>
      </c>
      <c r="B4">
        <v>93</v>
      </c>
    </row>
    <row r="5" spans="1:2" x14ac:dyDescent="0.35">
      <c r="A5" s="19" t="s">
        <v>125</v>
      </c>
      <c r="B5">
        <v>461</v>
      </c>
    </row>
    <row r="6" spans="1:2" x14ac:dyDescent="0.35">
      <c r="A6" s="19" t="s">
        <v>130</v>
      </c>
      <c r="B6">
        <v>169</v>
      </c>
    </row>
    <row r="7" spans="1:2" x14ac:dyDescent="0.35">
      <c r="A7" s="19" t="s">
        <v>132</v>
      </c>
      <c r="B7">
        <v>723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Sheet3</vt:lpstr>
      <vt:lpstr>Excel_jumia (2)</vt:lpstr>
      <vt:lpstr>Sheet9</vt:lpstr>
      <vt:lpstr>Sheet10</vt:lpstr>
      <vt:lpstr>Sheet4</vt:lpstr>
      <vt:lpstr>Sheet11</vt:lpstr>
      <vt:lpstr>Sheet12</vt:lpstr>
      <vt:lpstr>Sheet13</vt:lpstr>
      <vt:lpstr>Sheet14</vt:lpstr>
      <vt:lpstr>Excel_jumia(questions)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2025-06-13T16:37:06Z</dcterms:created>
  <dcterms:modified xsi:type="dcterms:W3CDTF">2025-07-15T15:59:59Z</dcterms:modified>
</cp:coreProperties>
</file>