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studos\PosCD\Projeto Aplicado\Dados Coletados\"/>
    </mc:Choice>
  </mc:AlternateContent>
  <xr:revisionPtr revIDLastSave="0" documentId="13_ncr:1_{0F04BBA4-CD65-4043-9595-72469968CDE4}" xr6:coauthVersionLast="47" xr6:coauthVersionMax="47" xr10:uidLastSave="{00000000-0000-0000-0000-000000000000}"/>
  <bookViews>
    <workbookView xWindow="-28920" yWindow="-1155" windowWidth="29040" windowHeight="158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5" i="1" l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4" i="1"/>
  <c r="U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" i="1"/>
  <c r="T5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4" i="1"/>
  <c r="T6" i="1"/>
  <c r="T7" i="1"/>
  <c r="T8" i="1"/>
  <c r="T9" i="1"/>
  <c r="T10" i="1"/>
  <c r="T11" i="1"/>
  <c r="T12" i="1"/>
  <c r="T13" i="1"/>
  <c r="T14" i="1"/>
  <c r="T15" i="1"/>
  <c r="T16" i="1"/>
  <c r="T17" i="1"/>
  <c r="T3" i="1"/>
  <c r="N35" i="1"/>
  <c r="M35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9" i="1"/>
  <c r="M20" i="1"/>
  <c r="M25" i="1"/>
  <c r="M27" i="1"/>
  <c r="M28" i="1"/>
  <c r="M29" i="1"/>
  <c r="M30" i="1"/>
  <c r="M32" i="1"/>
  <c r="M34" i="1"/>
  <c r="M4" i="1"/>
  <c r="L35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9" i="1"/>
  <c r="L20" i="1"/>
  <c r="L21" i="1"/>
  <c r="L22" i="1"/>
  <c r="L23" i="1"/>
  <c r="L24" i="1"/>
  <c r="L25" i="1"/>
  <c r="L26" i="1"/>
  <c r="L27" i="1"/>
  <c r="L28" i="1"/>
  <c r="L29" i="1"/>
  <c r="L30" i="1"/>
  <c r="L32" i="1"/>
  <c r="L33" i="1"/>
  <c r="L34" i="1"/>
  <c r="J35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" i="1"/>
  <c r="I35" i="1"/>
  <c r="I19" i="1"/>
  <c r="I20" i="1"/>
  <c r="I21" i="1"/>
  <c r="I22" i="1"/>
  <c r="I23" i="1"/>
  <c r="I24" i="1"/>
  <c r="I25" i="1"/>
  <c r="I26" i="1"/>
  <c r="I27" i="1"/>
  <c r="I28" i="1"/>
  <c r="I29" i="1"/>
  <c r="I30" i="1"/>
  <c r="I32" i="1"/>
  <c r="I33" i="1"/>
  <c r="I34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R35" i="1"/>
  <c r="S35" i="1"/>
  <c r="V35" i="1"/>
  <c r="O35" i="1"/>
  <c r="P35" i="1"/>
  <c r="Q35" i="1"/>
  <c r="G35" i="1"/>
  <c r="H35" i="1"/>
  <c r="F35" i="1"/>
  <c r="D35" i="1"/>
</calcChain>
</file>

<file path=xl/sharedStrings.xml><?xml version="1.0" encoding="utf-8"?>
<sst xmlns="http://schemas.openxmlformats.org/spreadsheetml/2006/main" count="121" uniqueCount="71">
  <si>
    <t>Standard</t>
  </si>
  <si>
    <t>Expected</t>
  </si>
  <si>
    <t>Player</t>
  </si>
  <si>
    <t>Nation</t>
  </si>
  <si>
    <t>Pos</t>
  </si>
  <si>
    <t>Age</t>
  </si>
  <si>
    <t>90s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</si>
  <si>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</si>
  <si>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</si>
  <si>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</si>
  <si>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</si>
  <si>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</si>
  <si>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</si>
  <si>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</si>
  <si>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</si>
  <si>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</si>
  <si>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</si>
  <si>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</si>
  <si>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xG</t>
  </si>
  <si>
    <t>npxG</t>
  </si>
  <si>
    <t>npxG/Sh</t>
  </si>
  <si>
    <t>G-xG</t>
  </si>
  <si>
    <t>np:G-xG</t>
  </si>
  <si>
    <t>GK</t>
  </si>
  <si>
    <t>FW</t>
  </si>
  <si>
    <t>MF</t>
  </si>
  <si>
    <t>Ganso</t>
  </si>
  <si>
    <t>MF,FW</t>
  </si>
  <si>
    <t>Samuel Xavier</t>
  </si>
  <si>
    <t>DF</t>
  </si>
  <si>
    <t>Jhon Arias</t>
  </si>
  <si>
    <t>FW,MF</t>
  </si>
  <si>
    <t>Manoel</t>
  </si>
  <si>
    <t>Nino</t>
  </si>
  <si>
    <t>Matheus Martinelli</t>
  </si>
  <si>
    <t>Caio Paulista</t>
  </si>
  <si>
    <t>Matheus Martins</t>
  </si>
  <si>
    <t>Yago</t>
  </si>
  <si>
    <t>MF,DF</t>
  </si>
  <si>
    <t>Luiz Henrique</t>
  </si>
  <si>
    <t>Nonato</t>
  </si>
  <si>
    <t>David Braz</t>
  </si>
  <si>
    <t>Wellington Martins</t>
  </si>
  <si>
    <t>Nathan</t>
  </si>
  <si>
    <t>Cristiano da Silva Leite</t>
  </si>
  <si>
    <t>Lucas Calegari</t>
  </si>
  <si>
    <t>Felipe Melo</t>
  </si>
  <si>
    <t>DF,MF</t>
  </si>
  <si>
    <t>Luccas Claro</t>
  </si>
  <si>
    <t>Mario Pineida</t>
  </si>
  <si>
    <t>Willian</t>
  </si>
  <si>
    <t>Marlon</t>
  </si>
  <si>
    <t>Alexsander</t>
  </si>
  <si>
    <t>Fred</t>
  </si>
  <si>
    <t>Marrony</t>
  </si>
  <si>
    <t>John Kennedy</t>
  </si>
  <si>
    <t>David Duarte</t>
  </si>
  <si>
    <t>Michel Araujo</t>
  </si>
  <si>
    <t>Alexandre Jesus</t>
  </si>
  <si>
    <t>Alan Carvalho</t>
  </si>
  <si>
    <t>Squad Total</t>
  </si>
  <si>
    <t>Pkatt</t>
  </si>
  <si>
    <t>BRA</t>
  </si>
  <si>
    <t>ARG</t>
  </si>
  <si>
    <t>URU</t>
  </si>
  <si>
    <t>CHN</t>
  </si>
  <si>
    <t>COL</t>
  </si>
  <si>
    <t>ECU</t>
  </si>
  <si>
    <t>Fabio</t>
  </si>
  <si>
    <t>German Cano</t>
  </si>
  <si>
    <t>Andre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</si>
</sst>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5"/>
  <sheetViews>
    <sheetView tabSelected="1" topLeftCell="A10" workbookViewId="0">
      <selection activeCell="X33" sqref="X33"/>
    </sheetView>
  </sheetViews>
  <sheetFormatPr defaultRowHeight="15" x14ac:dyDescent="0.25"/>
  <cols>
    <col min="1" max="1" width="21.140625" bestFit="1" customWidth="1"/>
    <col min="2" max="2" width="7.28515625" bestFit="1" customWidth="1"/>
    <col min="3" max="3" width="7.140625" bestFit="1" customWidth="1"/>
    <col min="4" max="4" width="5.5703125" bestFit="1" customWidth="1"/>
    <col min="5" max="5" width="4.5703125" bestFit="1" customWidth="1"/>
    <col min="6" max="6" width="3.85546875" bestFit="1" customWidth="1"/>
    <col min="7" max="7" width="4" bestFit="1" customWidth="1"/>
    <col min="8" max="8" width="4.140625" bestFit="1" customWidth="1"/>
    <col min="9" max="9" width="7.7109375" bestFit="1" customWidth="1"/>
    <col min="10" max="10" width="6" bestFit="1" customWidth="1"/>
    <col min="11" max="11" width="7.5703125" bestFit="1" customWidth="1"/>
    <col min="12" max="13" width="7.7109375" bestFit="1" customWidth="1"/>
    <col min="14" max="14" width="5.5703125" bestFit="1" customWidth="1"/>
    <col min="15" max="15" width="3.140625" bestFit="1" customWidth="1"/>
    <col min="16" max="16" width="3.28515625" bestFit="1" customWidth="1"/>
    <col min="17" max="17" width="5.7109375" bestFit="1" customWidth="1"/>
    <col min="18" max="18" width="4.5703125" bestFit="1" customWidth="1"/>
    <col min="19" max="19" width="5.7109375" bestFit="1" customWidth="1"/>
    <col min="20" max="20" width="9.5703125" bestFit="1" customWidth="1"/>
    <col min="21" max="21" width="5.5703125" bestFit="1" customWidth="1"/>
    <col min="22" max="22" width="8.42578125" bestFit="1" customWidth="1"/>
  </cols>
  <sheetData>
    <row r="1" spans="1:22" ht="15" customHeight="1" x14ac:dyDescent="0.25">
      <c r="A1" s="4"/>
      <c r="B1" s="4"/>
      <c r="C1" s="4"/>
      <c r="D1" s="4"/>
      <c r="E1" s="4"/>
      <c r="F1" s="4" t="s">
        <v>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 t="s">
        <v>1</v>
      </c>
      <c r="S1" s="4"/>
      <c r="T1" s="4"/>
      <c r="U1" s="4"/>
      <c r="V1" s="4"/>
    </row>
    <row r="2" spans="1:22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61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</row>
    <row r="3" spans="1:22" x14ac:dyDescent="0.25">
      <c r="A3" s="1" t="s">
        <v>68</v>
      </c>
      <c r="B3" s="2" t="s">
        <v>62</v>
      </c>
      <c r="C3" s="2" t="s">
        <v>23</v>
      </c>
      <c r="D3" s="2">
        <v>41</v>
      </c>
      <c r="E3" s="2">
        <v>38</v>
      </c>
      <c r="F3" s="2">
        <v>0</v>
      </c>
      <c r="G3" s="2">
        <v>0</v>
      </c>
      <c r="H3" s="2">
        <v>0</v>
      </c>
      <c r="I3" s="2"/>
      <c r="J3" s="2">
        <f>G3/E3</f>
        <v>0</v>
      </c>
      <c r="K3" s="2">
        <f>H3/E3</f>
        <v>0</v>
      </c>
      <c r="L3" s="2"/>
      <c r="M3" s="2"/>
      <c r="N3" s="2"/>
      <c r="O3" s="2">
        <v>0</v>
      </c>
      <c r="P3" s="2">
        <v>0</v>
      </c>
      <c r="Q3" s="2">
        <v>0</v>
      </c>
      <c r="R3" s="2">
        <v>0</v>
      </c>
      <c r="S3" s="2">
        <v>0</v>
      </c>
      <c r="T3" s="2" t="e">
        <f>S3/G3</f>
        <v>#DIV/0!</v>
      </c>
      <c r="U3" s="2">
        <f>F3-R3</f>
        <v>0</v>
      </c>
      <c r="V3" s="2">
        <v>0</v>
      </c>
    </row>
    <row r="4" spans="1:22" x14ac:dyDescent="0.25">
      <c r="A4" s="1" t="s">
        <v>69</v>
      </c>
      <c r="B4" s="2" t="s">
        <v>63</v>
      </c>
      <c r="C4" s="2" t="s">
        <v>24</v>
      </c>
      <c r="D4" s="2">
        <v>33</v>
      </c>
      <c r="E4" s="2">
        <v>34.200000000000003</v>
      </c>
      <c r="F4" s="2">
        <v>26</v>
      </c>
      <c r="G4" s="2">
        <v>130</v>
      </c>
      <c r="H4" s="2">
        <v>63</v>
      </c>
      <c r="I4" s="3">
        <f t="shared" ref="I4:I35" si="0">(H4/G4)*100</f>
        <v>48.46153846153846</v>
      </c>
      <c r="J4" s="3">
        <f t="shared" ref="J4:J34" si="1">G4/E4</f>
        <v>3.8011695906432745</v>
      </c>
      <c r="K4" s="3">
        <f t="shared" ref="K4:K35" si="2">H4/E4</f>
        <v>1.8421052631578947</v>
      </c>
      <c r="L4" s="3">
        <f t="shared" ref="L4:L34" si="3">F4/G4</f>
        <v>0.2</v>
      </c>
      <c r="M4" s="3">
        <f>F4/H4</f>
        <v>0.41269841269841268</v>
      </c>
      <c r="N4" s="2">
        <v>16.600000000000001</v>
      </c>
      <c r="O4" s="2">
        <v>1</v>
      </c>
      <c r="P4" s="2">
        <v>0</v>
      </c>
      <c r="Q4" s="2">
        <v>0</v>
      </c>
      <c r="R4" s="2">
        <v>18.399999999999999</v>
      </c>
      <c r="S4" s="2">
        <v>18.399999999999999</v>
      </c>
      <c r="T4" s="3">
        <f t="shared" ref="T4:T35" si="4">S4/G4</f>
        <v>0.14153846153846153</v>
      </c>
      <c r="U4" s="2">
        <f>F4-R4</f>
        <v>7.6000000000000014</v>
      </c>
      <c r="V4" s="2">
        <v>7.6</v>
      </c>
    </row>
    <row r="5" spans="1:22" x14ac:dyDescent="0.25">
      <c r="A5" s="1" t="s">
        <v>70</v>
      </c>
      <c r="B5" s="2" t="s">
        <v>62</v>
      </c>
      <c r="C5" s="2" t="s">
        <v>25</v>
      </c>
      <c r="D5" s="2">
        <v>20</v>
      </c>
      <c r="E5" s="2">
        <v>33.5</v>
      </c>
      <c r="F5" s="2">
        <v>1</v>
      </c>
      <c r="G5" s="2">
        <v>28</v>
      </c>
      <c r="H5" s="2">
        <v>10</v>
      </c>
      <c r="I5" s="3">
        <f t="shared" si="0"/>
        <v>35.714285714285715</v>
      </c>
      <c r="J5" s="3">
        <f t="shared" si="1"/>
        <v>0.83582089552238803</v>
      </c>
      <c r="K5" s="3">
        <f t="shared" si="2"/>
        <v>0.29850746268656714</v>
      </c>
      <c r="L5" s="3">
        <f t="shared" si="3"/>
        <v>3.5714285714285712E-2</v>
      </c>
      <c r="M5" s="3">
        <f t="shared" ref="M5:M34" si="5">F5/H5</f>
        <v>0.1</v>
      </c>
      <c r="N5" s="2">
        <v>27.9</v>
      </c>
      <c r="O5" s="2">
        <v>0</v>
      </c>
      <c r="P5" s="2">
        <v>0</v>
      </c>
      <c r="Q5" s="2">
        <v>0</v>
      </c>
      <c r="R5" s="2">
        <v>1</v>
      </c>
      <c r="S5" s="2">
        <v>1</v>
      </c>
      <c r="T5" s="3">
        <f>S5/G5</f>
        <v>3.5714285714285712E-2</v>
      </c>
      <c r="U5" s="2">
        <f t="shared" ref="U5:U35" si="6">F5-R5</f>
        <v>0</v>
      </c>
      <c r="V5" s="2">
        <v>0</v>
      </c>
    </row>
    <row r="6" spans="1:22" x14ac:dyDescent="0.25">
      <c r="A6" s="1" t="s">
        <v>26</v>
      </c>
      <c r="B6" s="2" t="s">
        <v>62</v>
      </c>
      <c r="C6" s="2" t="s">
        <v>27</v>
      </c>
      <c r="D6" s="2">
        <v>32</v>
      </c>
      <c r="E6" s="2">
        <v>27.5</v>
      </c>
      <c r="F6" s="2">
        <v>5</v>
      </c>
      <c r="G6" s="2">
        <v>20</v>
      </c>
      <c r="H6" s="2">
        <v>5</v>
      </c>
      <c r="I6" s="3">
        <f t="shared" si="0"/>
        <v>25</v>
      </c>
      <c r="J6" s="3">
        <f t="shared" si="1"/>
        <v>0.72727272727272729</v>
      </c>
      <c r="K6" s="3">
        <f t="shared" si="2"/>
        <v>0.18181818181818182</v>
      </c>
      <c r="L6" s="3">
        <f t="shared" si="3"/>
        <v>0.25</v>
      </c>
      <c r="M6" s="3">
        <f t="shared" si="5"/>
        <v>1</v>
      </c>
      <c r="N6" s="2">
        <v>24.4</v>
      </c>
      <c r="O6" s="2">
        <v>6</v>
      </c>
      <c r="P6" s="2">
        <v>3</v>
      </c>
      <c r="Q6" s="2">
        <v>3</v>
      </c>
      <c r="R6" s="2">
        <v>3.9</v>
      </c>
      <c r="S6" s="2">
        <v>1.5</v>
      </c>
      <c r="T6" s="3">
        <f t="shared" si="4"/>
        <v>7.4999999999999997E-2</v>
      </c>
      <c r="U6" s="2">
        <f t="shared" si="6"/>
        <v>1.1000000000000001</v>
      </c>
      <c r="V6" s="2">
        <v>0.5</v>
      </c>
    </row>
    <row r="7" spans="1:22" x14ac:dyDescent="0.25">
      <c r="A7" s="1" t="s">
        <v>28</v>
      </c>
      <c r="B7" s="2" t="s">
        <v>62</v>
      </c>
      <c r="C7" s="2" t="s">
        <v>29</v>
      </c>
      <c r="D7" s="2">
        <v>31</v>
      </c>
      <c r="E7" s="2">
        <v>31.4</v>
      </c>
      <c r="F7" s="2">
        <v>2</v>
      </c>
      <c r="G7" s="2">
        <v>29</v>
      </c>
      <c r="H7" s="2">
        <v>7</v>
      </c>
      <c r="I7" s="3">
        <f t="shared" si="0"/>
        <v>24.137931034482758</v>
      </c>
      <c r="J7" s="3">
        <f t="shared" si="1"/>
        <v>0.92356687898089174</v>
      </c>
      <c r="K7" s="3">
        <f t="shared" si="2"/>
        <v>0.22292993630573249</v>
      </c>
      <c r="L7" s="3">
        <f t="shared" si="3"/>
        <v>6.8965517241379309E-2</v>
      </c>
      <c r="M7" s="3">
        <f t="shared" si="5"/>
        <v>0.2857142857142857</v>
      </c>
      <c r="N7" s="2">
        <v>19.899999999999999</v>
      </c>
      <c r="O7" s="2">
        <v>0</v>
      </c>
      <c r="P7" s="2">
        <v>0</v>
      </c>
      <c r="Q7" s="2">
        <v>0</v>
      </c>
      <c r="R7" s="2">
        <v>1.7</v>
      </c>
      <c r="S7" s="2">
        <v>1.7</v>
      </c>
      <c r="T7" s="3">
        <f t="shared" si="4"/>
        <v>5.8620689655172413E-2</v>
      </c>
      <c r="U7" s="2">
        <f t="shared" si="6"/>
        <v>0.30000000000000004</v>
      </c>
      <c r="V7" s="2">
        <v>0.3</v>
      </c>
    </row>
    <row r="8" spans="1:22" x14ac:dyDescent="0.25">
      <c r="A8" s="1" t="s">
        <v>30</v>
      </c>
      <c r="B8" s="2" t="s">
        <v>66</v>
      </c>
      <c r="C8" s="2" t="s">
        <v>31</v>
      </c>
      <c r="D8" s="2">
        <v>24</v>
      </c>
      <c r="E8" s="2">
        <v>29.6</v>
      </c>
      <c r="F8" s="2">
        <v>7</v>
      </c>
      <c r="G8" s="2">
        <v>40</v>
      </c>
      <c r="H8" s="2">
        <v>14</v>
      </c>
      <c r="I8" s="3">
        <f t="shared" si="0"/>
        <v>35</v>
      </c>
      <c r="J8" s="3">
        <f t="shared" si="1"/>
        <v>1.3513513513513513</v>
      </c>
      <c r="K8" s="3">
        <f t="shared" si="2"/>
        <v>0.47297297297297297</v>
      </c>
      <c r="L8" s="3">
        <f t="shared" si="3"/>
        <v>0.17499999999999999</v>
      </c>
      <c r="M8" s="3">
        <f t="shared" si="5"/>
        <v>0.5</v>
      </c>
      <c r="N8" s="2">
        <v>19.3</v>
      </c>
      <c r="O8" s="2">
        <v>5</v>
      </c>
      <c r="P8" s="2">
        <v>1</v>
      </c>
      <c r="Q8" s="2">
        <v>1</v>
      </c>
      <c r="R8" s="2">
        <v>3.4</v>
      </c>
      <c r="S8" s="2">
        <v>2.7</v>
      </c>
      <c r="T8" s="3">
        <f t="shared" si="4"/>
        <v>6.7500000000000004E-2</v>
      </c>
      <c r="U8" s="2">
        <f t="shared" si="6"/>
        <v>3.6</v>
      </c>
      <c r="V8" s="2">
        <v>3.3</v>
      </c>
    </row>
    <row r="9" spans="1:22" x14ac:dyDescent="0.25">
      <c r="A9" s="1" t="s">
        <v>32</v>
      </c>
      <c r="B9" s="2" t="s">
        <v>62</v>
      </c>
      <c r="C9" s="2" t="s">
        <v>29</v>
      </c>
      <c r="D9" s="2">
        <v>31</v>
      </c>
      <c r="E9" s="2">
        <v>27.2</v>
      </c>
      <c r="F9" s="2">
        <v>4</v>
      </c>
      <c r="G9" s="2">
        <v>20</v>
      </c>
      <c r="H9" s="2">
        <v>4</v>
      </c>
      <c r="I9" s="3">
        <f t="shared" si="0"/>
        <v>20</v>
      </c>
      <c r="J9" s="3">
        <f t="shared" si="1"/>
        <v>0.73529411764705888</v>
      </c>
      <c r="K9" s="3">
        <f t="shared" si="2"/>
        <v>0.14705882352941177</v>
      </c>
      <c r="L9" s="3">
        <f t="shared" si="3"/>
        <v>0.2</v>
      </c>
      <c r="M9" s="3">
        <f t="shared" si="5"/>
        <v>1</v>
      </c>
      <c r="N9" s="2">
        <v>10.7</v>
      </c>
      <c r="O9" s="2">
        <v>0</v>
      </c>
      <c r="P9" s="2">
        <v>0</v>
      </c>
      <c r="Q9" s="2">
        <v>0</v>
      </c>
      <c r="R9" s="2">
        <v>1.6</v>
      </c>
      <c r="S9" s="2">
        <v>1.6</v>
      </c>
      <c r="T9" s="3">
        <f t="shared" si="4"/>
        <v>0.08</v>
      </c>
      <c r="U9" s="2">
        <f t="shared" si="6"/>
        <v>2.4</v>
      </c>
      <c r="V9" s="2">
        <v>2.4</v>
      </c>
    </row>
    <row r="10" spans="1:22" x14ac:dyDescent="0.25">
      <c r="A10" s="1" t="s">
        <v>33</v>
      </c>
      <c r="B10" s="2" t="s">
        <v>62</v>
      </c>
      <c r="C10" s="2" t="s">
        <v>29</v>
      </c>
      <c r="D10" s="2">
        <v>24</v>
      </c>
      <c r="E10" s="2">
        <v>27.9</v>
      </c>
      <c r="F10" s="2">
        <v>0</v>
      </c>
      <c r="G10" s="2">
        <v>16</v>
      </c>
      <c r="H10" s="2">
        <v>4</v>
      </c>
      <c r="I10" s="3">
        <f t="shared" si="0"/>
        <v>25</v>
      </c>
      <c r="J10" s="3">
        <f t="shared" si="1"/>
        <v>0.57347670250896066</v>
      </c>
      <c r="K10" s="3">
        <f t="shared" si="2"/>
        <v>0.14336917562724016</v>
      </c>
      <c r="L10" s="3">
        <f t="shared" si="3"/>
        <v>0</v>
      </c>
      <c r="M10" s="3">
        <f t="shared" si="5"/>
        <v>0</v>
      </c>
      <c r="N10" s="2">
        <v>14.3</v>
      </c>
      <c r="O10" s="2">
        <v>0</v>
      </c>
      <c r="P10" s="2">
        <v>0</v>
      </c>
      <c r="Q10" s="2">
        <v>0</v>
      </c>
      <c r="R10" s="2">
        <v>0.9</v>
      </c>
      <c r="S10" s="2">
        <v>0.9</v>
      </c>
      <c r="T10" s="3">
        <f t="shared" si="4"/>
        <v>5.6250000000000001E-2</v>
      </c>
      <c r="U10" s="2">
        <f t="shared" si="6"/>
        <v>-0.9</v>
      </c>
      <c r="V10" s="2">
        <v>-0.9</v>
      </c>
    </row>
    <row r="11" spans="1:22" x14ac:dyDescent="0.25">
      <c r="A11" s="1" t="s">
        <v>34</v>
      </c>
      <c r="B11" s="2" t="s">
        <v>62</v>
      </c>
      <c r="C11" s="2" t="s">
        <v>25</v>
      </c>
      <c r="D11" s="2">
        <v>20</v>
      </c>
      <c r="E11" s="2">
        <v>18</v>
      </c>
      <c r="F11" s="2">
        <v>1</v>
      </c>
      <c r="G11" s="2">
        <v>23</v>
      </c>
      <c r="H11" s="2">
        <v>6</v>
      </c>
      <c r="I11" s="3">
        <f t="shared" si="0"/>
        <v>26.086956521739129</v>
      </c>
      <c r="J11" s="3">
        <f t="shared" si="1"/>
        <v>1.2777777777777777</v>
      </c>
      <c r="K11" s="3">
        <f t="shared" si="2"/>
        <v>0.33333333333333331</v>
      </c>
      <c r="L11" s="3">
        <f t="shared" si="3"/>
        <v>4.3478260869565216E-2</v>
      </c>
      <c r="M11" s="3">
        <f t="shared" si="5"/>
        <v>0.16666666666666666</v>
      </c>
      <c r="N11" s="2">
        <v>18.899999999999999</v>
      </c>
      <c r="O11" s="2">
        <v>0</v>
      </c>
      <c r="P11" s="2">
        <v>0</v>
      </c>
      <c r="Q11" s="2">
        <v>0</v>
      </c>
      <c r="R11" s="2">
        <v>1.6</v>
      </c>
      <c r="S11" s="2">
        <v>1.6</v>
      </c>
      <c r="T11" s="3">
        <f t="shared" si="4"/>
        <v>6.9565217391304349E-2</v>
      </c>
      <c r="U11" s="2">
        <f t="shared" si="6"/>
        <v>-0.60000000000000009</v>
      </c>
      <c r="V11" s="2">
        <v>-0.6</v>
      </c>
    </row>
    <row r="12" spans="1:22" x14ac:dyDescent="0.25">
      <c r="A12" s="1" t="s">
        <v>35</v>
      </c>
      <c r="B12" s="2" t="s">
        <v>62</v>
      </c>
      <c r="C12" s="2" t="s">
        <v>29</v>
      </c>
      <c r="D12" s="2">
        <v>23</v>
      </c>
      <c r="E12" s="2">
        <v>17.899999999999999</v>
      </c>
      <c r="F12" s="2">
        <v>1</v>
      </c>
      <c r="G12" s="2">
        <v>31</v>
      </c>
      <c r="H12" s="2">
        <v>10</v>
      </c>
      <c r="I12" s="3">
        <f t="shared" si="0"/>
        <v>32.258064516129032</v>
      </c>
      <c r="J12" s="3">
        <f t="shared" si="1"/>
        <v>1.7318435754189945</v>
      </c>
      <c r="K12" s="3">
        <f t="shared" si="2"/>
        <v>0.55865921787709505</v>
      </c>
      <c r="L12" s="3">
        <f t="shared" si="3"/>
        <v>3.2258064516129031E-2</v>
      </c>
      <c r="M12" s="3">
        <f t="shared" si="5"/>
        <v>0.1</v>
      </c>
      <c r="N12" s="2">
        <v>18.5</v>
      </c>
      <c r="O12" s="2">
        <v>0</v>
      </c>
      <c r="P12" s="2">
        <v>0</v>
      </c>
      <c r="Q12" s="2">
        <v>0</v>
      </c>
      <c r="R12" s="2">
        <v>2.2000000000000002</v>
      </c>
      <c r="S12" s="2">
        <v>2.2000000000000002</v>
      </c>
      <c r="T12" s="3">
        <f t="shared" si="4"/>
        <v>7.0967741935483872E-2</v>
      </c>
      <c r="U12" s="2">
        <f t="shared" si="6"/>
        <v>-1.2000000000000002</v>
      </c>
      <c r="V12" s="2">
        <v>-1.2</v>
      </c>
    </row>
    <row r="13" spans="1:22" x14ac:dyDescent="0.25">
      <c r="A13" s="1" t="s">
        <v>36</v>
      </c>
      <c r="B13" s="2" t="s">
        <v>62</v>
      </c>
      <c r="C13" s="2" t="s">
        <v>31</v>
      </c>
      <c r="D13" s="2">
        <v>18</v>
      </c>
      <c r="E13" s="2">
        <v>17.8</v>
      </c>
      <c r="F13" s="2">
        <v>3</v>
      </c>
      <c r="G13" s="2">
        <v>48</v>
      </c>
      <c r="H13" s="2">
        <v>12</v>
      </c>
      <c r="I13" s="3">
        <f t="shared" si="0"/>
        <v>25</v>
      </c>
      <c r="J13" s="3">
        <f t="shared" si="1"/>
        <v>2.696629213483146</v>
      </c>
      <c r="K13" s="3">
        <f t="shared" si="2"/>
        <v>0.6741573033707865</v>
      </c>
      <c r="L13" s="3">
        <f t="shared" si="3"/>
        <v>6.25E-2</v>
      </c>
      <c r="M13" s="3">
        <f t="shared" si="5"/>
        <v>0.25</v>
      </c>
      <c r="N13" s="2">
        <v>17.899999999999999</v>
      </c>
      <c r="O13" s="2">
        <v>1</v>
      </c>
      <c r="P13" s="2">
        <v>0</v>
      </c>
      <c r="Q13" s="2">
        <v>0</v>
      </c>
      <c r="R13" s="2">
        <v>3.7</v>
      </c>
      <c r="S13" s="2">
        <v>3.7</v>
      </c>
      <c r="T13" s="3">
        <f t="shared" si="4"/>
        <v>7.7083333333333337E-2</v>
      </c>
      <c r="U13" s="2">
        <f t="shared" si="6"/>
        <v>-0.70000000000000018</v>
      </c>
      <c r="V13" s="2">
        <v>-0.7</v>
      </c>
    </row>
    <row r="14" spans="1:22" x14ac:dyDescent="0.25">
      <c r="A14" s="1" t="s">
        <v>37</v>
      </c>
      <c r="B14" s="2" t="s">
        <v>62</v>
      </c>
      <c r="C14" s="2" t="s">
        <v>38</v>
      </c>
      <c r="D14" s="2">
        <v>26</v>
      </c>
      <c r="E14" s="2">
        <v>12.6</v>
      </c>
      <c r="F14" s="2">
        <v>0</v>
      </c>
      <c r="G14" s="2">
        <v>21</v>
      </c>
      <c r="H14" s="2">
        <v>7</v>
      </c>
      <c r="I14" s="3">
        <f t="shared" si="0"/>
        <v>33.333333333333329</v>
      </c>
      <c r="J14" s="3">
        <f t="shared" si="1"/>
        <v>1.6666666666666667</v>
      </c>
      <c r="K14" s="3">
        <f t="shared" si="2"/>
        <v>0.55555555555555558</v>
      </c>
      <c r="L14" s="3">
        <f t="shared" si="3"/>
        <v>0</v>
      </c>
      <c r="M14" s="3">
        <f t="shared" si="5"/>
        <v>0</v>
      </c>
      <c r="N14" s="2">
        <v>18.600000000000001</v>
      </c>
      <c r="O14" s="2">
        <v>2</v>
      </c>
      <c r="P14" s="2">
        <v>0</v>
      </c>
      <c r="Q14" s="2">
        <v>0</v>
      </c>
      <c r="R14" s="2">
        <v>2</v>
      </c>
      <c r="S14" s="2">
        <v>2</v>
      </c>
      <c r="T14" s="3">
        <f t="shared" si="4"/>
        <v>9.5238095238095233E-2</v>
      </c>
      <c r="U14" s="2">
        <f t="shared" si="6"/>
        <v>-2</v>
      </c>
      <c r="V14" s="2">
        <v>-2</v>
      </c>
    </row>
    <row r="15" spans="1:22" x14ac:dyDescent="0.25">
      <c r="A15" s="1" t="s">
        <v>39</v>
      </c>
      <c r="B15" s="2" t="s">
        <v>62</v>
      </c>
      <c r="C15" s="2" t="s">
        <v>31</v>
      </c>
      <c r="D15" s="2">
        <v>21</v>
      </c>
      <c r="E15" s="2">
        <v>11.7</v>
      </c>
      <c r="F15" s="2">
        <v>2</v>
      </c>
      <c r="G15" s="2">
        <v>26</v>
      </c>
      <c r="H15" s="2">
        <v>5</v>
      </c>
      <c r="I15" s="3">
        <f t="shared" si="0"/>
        <v>19.230769230769234</v>
      </c>
      <c r="J15" s="3">
        <f t="shared" si="1"/>
        <v>2.2222222222222223</v>
      </c>
      <c r="K15" s="3">
        <f t="shared" si="2"/>
        <v>0.42735042735042739</v>
      </c>
      <c r="L15" s="3">
        <f t="shared" si="3"/>
        <v>7.6923076923076927E-2</v>
      </c>
      <c r="M15" s="3">
        <f t="shared" si="5"/>
        <v>0.4</v>
      </c>
      <c r="N15" s="2">
        <v>17.100000000000001</v>
      </c>
      <c r="O15" s="2">
        <v>0</v>
      </c>
      <c r="P15" s="2">
        <v>0</v>
      </c>
      <c r="Q15" s="2">
        <v>0</v>
      </c>
      <c r="R15" s="2">
        <v>2</v>
      </c>
      <c r="S15" s="2">
        <v>2</v>
      </c>
      <c r="T15" s="3">
        <f t="shared" si="4"/>
        <v>7.6923076923076927E-2</v>
      </c>
      <c r="U15" s="2">
        <f t="shared" si="6"/>
        <v>0</v>
      </c>
      <c r="V15" s="2">
        <v>0</v>
      </c>
    </row>
    <row r="16" spans="1:22" x14ac:dyDescent="0.25">
      <c r="A16" s="1" t="s">
        <v>40</v>
      </c>
      <c r="B16" s="2" t="s">
        <v>62</v>
      </c>
      <c r="C16" s="2" t="s">
        <v>25</v>
      </c>
      <c r="D16" s="2">
        <v>23</v>
      </c>
      <c r="E16" s="2">
        <v>12.1</v>
      </c>
      <c r="F16" s="2">
        <v>0</v>
      </c>
      <c r="G16" s="2">
        <v>11</v>
      </c>
      <c r="H16" s="2">
        <v>3</v>
      </c>
      <c r="I16" s="3">
        <f t="shared" si="0"/>
        <v>27.27272727272727</v>
      </c>
      <c r="J16" s="3">
        <f t="shared" si="1"/>
        <v>0.90909090909090917</v>
      </c>
      <c r="K16" s="3">
        <f t="shared" si="2"/>
        <v>0.24793388429752067</v>
      </c>
      <c r="L16" s="3">
        <f t="shared" si="3"/>
        <v>0</v>
      </c>
      <c r="M16" s="3">
        <f t="shared" si="5"/>
        <v>0</v>
      </c>
      <c r="N16" s="2">
        <v>24.3</v>
      </c>
      <c r="O16" s="2">
        <v>0</v>
      </c>
      <c r="P16" s="2">
        <v>0</v>
      </c>
      <c r="Q16" s="2">
        <v>0</v>
      </c>
      <c r="R16" s="2">
        <v>0.4</v>
      </c>
      <c r="S16" s="2">
        <v>0.4</v>
      </c>
      <c r="T16" s="3">
        <f t="shared" si="4"/>
        <v>3.6363636363636369E-2</v>
      </c>
      <c r="U16" s="2">
        <f t="shared" si="6"/>
        <v>-0.4</v>
      </c>
      <c r="V16" s="2">
        <v>-0.4</v>
      </c>
    </row>
    <row r="17" spans="1:22" x14ac:dyDescent="0.25">
      <c r="A17" s="1" t="s">
        <v>41</v>
      </c>
      <c r="B17" s="2" t="s">
        <v>62</v>
      </c>
      <c r="C17" s="2" t="s">
        <v>29</v>
      </c>
      <c r="D17" s="2">
        <v>34</v>
      </c>
      <c r="E17" s="2">
        <v>7.9</v>
      </c>
      <c r="F17" s="2">
        <v>1</v>
      </c>
      <c r="G17" s="2">
        <v>7</v>
      </c>
      <c r="H17" s="2">
        <v>2</v>
      </c>
      <c r="I17" s="3">
        <f t="shared" si="0"/>
        <v>28.571428571428569</v>
      </c>
      <c r="J17" s="3">
        <f t="shared" si="1"/>
        <v>0.88607594936708856</v>
      </c>
      <c r="K17" s="3">
        <f t="shared" si="2"/>
        <v>0.25316455696202528</v>
      </c>
      <c r="L17" s="3">
        <f t="shared" si="3"/>
        <v>0.14285714285714285</v>
      </c>
      <c r="M17" s="3">
        <f t="shared" si="5"/>
        <v>0.5</v>
      </c>
      <c r="N17" s="2">
        <v>19.600000000000001</v>
      </c>
      <c r="O17" s="2">
        <v>1</v>
      </c>
      <c r="P17" s="2">
        <v>0</v>
      </c>
      <c r="Q17" s="2">
        <v>0</v>
      </c>
      <c r="R17" s="2">
        <v>0.5</v>
      </c>
      <c r="S17" s="2">
        <v>0.5</v>
      </c>
      <c r="T17" s="3">
        <f t="shared" si="4"/>
        <v>7.1428571428571425E-2</v>
      </c>
      <c r="U17" s="2">
        <f t="shared" si="6"/>
        <v>0.5</v>
      </c>
      <c r="V17" s="2">
        <v>0.5</v>
      </c>
    </row>
    <row r="18" spans="1:22" x14ac:dyDescent="0.25">
      <c r="A18" s="1" t="s">
        <v>42</v>
      </c>
      <c r="B18" s="2" t="s">
        <v>62</v>
      </c>
      <c r="C18" s="2" t="s">
        <v>25</v>
      </c>
      <c r="D18" s="2">
        <v>31</v>
      </c>
      <c r="E18" s="2">
        <v>7</v>
      </c>
      <c r="F18" s="2">
        <v>0</v>
      </c>
      <c r="G18" s="2">
        <v>0</v>
      </c>
      <c r="H18" s="2">
        <v>0</v>
      </c>
      <c r="I18" s="3"/>
      <c r="J18" s="3">
        <f t="shared" si="1"/>
        <v>0</v>
      </c>
      <c r="K18" s="3">
        <f t="shared" si="2"/>
        <v>0</v>
      </c>
      <c r="L18" s="3"/>
      <c r="M18" s="3"/>
      <c r="N18" s="2"/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3" t="e">
        <f t="shared" si="4"/>
        <v>#DIV/0!</v>
      </c>
      <c r="U18" s="2">
        <f t="shared" si="6"/>
        <v>0</v>
      </c>
      <c r="V18" s="2">
        <v>0</v>
      </c>
    </row>
    <row r="19" spans="1:22" x14ac:dyDescent="0.25">
      <c r="A19" s="1" t="s">
        <v>43</v>
      </c>
      <c r="B19" s="2" t="s">
        <v>62</v>
      </c>
      <c r="C19" s="2" t="s">
        <v>27</v>
      </c>
      <c r="D19" s="2">
        <v>25</v>
      </c>
      <c r="E19" s="2">
        <v>10.7</v>
      </c>
      <c r="F19" s="2">
        <v>2</v>
      </c>
      <c r="G19" s="2">
        <v>36</v>
      </c>
      <c r="H19" s="2">
        <v>11</v>
      </c>
      <c r="I19" s="3">
        <f t="shared" si="0"/>
        <v>30.555555555555557</v>
      </c>
      <c r="J19" s="3">
        <f t="shared" si="1"/>
        <v>3.3644859813084116</v>
      </c>
      <c r="K19" s="3">
        <f t="shared" si="2"/>
        <v>1.0280373831775702</v>
      </c>
      <c r="L19" s="3">
        <f t="shared" si="3"/>
        <v>5.5555555555555552E-2</v>
      </c>
      <c r="M19" s="3">
        <f t="shared" si="5"/>
        <v>0.18181818181818182</v>
      </c>
      <c r="N19" s="2">
        <v>24.9</v>
      </c>
      <c r="O19" s="2">
        <v>4</v>
      </c>
      <c r="P19" s="2">
        <v>0</v>
      </c>
      <c r="Q19" s="2">
        <v>0</v>
      </c>
      <c r="R19" s="2">
        <v>2.1</v>
      </c>
      <c r="S19" s="2">
        <v>2.1</v>
      </c>
      <c r="T19" s="3">
        <f t="shared" si="4"/>
        <v>5.8333333333333334E-2</v>
      </c>
      <c r="U19" s="2">
        <f t="shared" si="6"/>
        <v>-0.10000000000000009</v>
      </c>
      <c r="V19" s="2">
        <v>-0.1</v>
      </c>
    </row>
    <row r="20" spans="1:22" x14ac:dyDescent="0.25">
      <c r="A20" s="1" t="s">
        <v>44</v>
      </c>
      <c r="B20" s="2" t="s">
        <v>62</v>
      </c>
      <c r="C20" s="2" t="s">
        <v>29</v>
      </c>
      <c r="D20" s="2">
        <v>28</v>
      </c>
      <c r="E20" s="2">
        <v>8.3000000000000007</v>
      </c>
      <c r="F20" s="2">
        <v>0</v>
      </c>
      <c r="G20" s="2">
        <v>11</v>
      </c>
      <c r="H20" s="2">
        <v>5</v>
      </c>
      <c r="I20" s="3">
        <f t="shared" si="0"/>
        <v>45.454545454545453</v>
      </c>
      <c r="J20" s="3">
        <f t="shared" si="1"/>
        <v>1.3253012048192769</v>
      </c>
      <c r="K20" s="3">
        <f t="shared" si="2"/>
        <v>0.60240963855421681</v>
      </c>
      <c r="L20" s="3">
        <f t="shared" si="3"/>
        <v>0</v>
      </c>
      <c r="M20" s="3">
        <f t="shared" si="5"/>
        <v>0</v>
      </c>
      <c r="N20" s="2">
        <v>24.8</v>
      </c>
      <c r="O20" s="2">
        <v>0</v>
      </c>
      <c r="P20" s="2">
        <v>0</v>
      </c>
      <c r="Q20" s="2">
        <v>0</v>
      </c>
      <c r="R20" s="2">
        <v>0.6</v>
      </c>
      <c r="S20" s="2">
        <v>0.6</v>
      </c>
      <c r="T20" s="3">
        <f t="shared" si="4"/>
        <v>5.4545454545454543E-2</v>
      </c>
      <c r="U20" s="2">
        <f t="shared" si="6"/>
        <v>-0.6</v>
      </c>
      <c r="V20" s="2">
        <v>-0.6</v>
      </c>
    </row>
    <row r="21" spans="1:22" x14ac:dyDescent="0.25">
      <c r="A21" s="1" t="s">
        <v>45</v>
      </c>
      <c r="B21" s="2" t="s">
        <v>62</v>
      </c>
      <c r="C21" s="2" t="s">
        <v>29</v>
      </c>
      <c r="D21" s="2">
        <v>19</v>
      </c>
      <c r="E21" s="2">
        <v>7.3</v>
      </c>
      <c r="F21" s="2">
        <v>0</v>
      </c>
      <c r="G21" s="2">
        <v>3</v>
      </c>
      <c r="H21" s="2">
        <v>0</v>
      </c>
      <c r="I21" s="3">
        <f t="shared" si="0"/>
        <v>0</v>
      </c>
      <c r="J21" s="3">
        <f t="shared" si="1"/>
        <v>0.41095890410958907</v>
      </c>
      <c r="K21" s="3">
        <f t="shared" si="2"/>
        <v>0</v>
      </c>
      <c r="L21" s="3">
        <f t="shared" si="3"/>
        <v>0</v>
      </c>
      <c r="M21" s="3"/>
      <c r="N21" s="2">
        <v>27.9</v>
      </c>
      <c r="O21" s="2">
        <v>0</v>
      </c>
      <c r="P21" s="2">
        <v>0</v>
      </c>
      <c r="Q21" s="2">
        <v>0</v>
      </c>
      <c r="R21" s="2">
        <v>0.1</v>
      </c>
      <c r="S21" s="2">
        <v>0.1</v>
      </c>
      <c r="T21" s="3">
        <f t="shared" si="4"/>
        <v>3.3333333333333333E-2</v>
      </c>
      <c r="U21" s="2">
        <f t="shared" si="6"/>
        <v>-0.1</v>
      </c>
      <c r="V21" s="2">
        <v>-0.1</v>
      </c>
    </row>
    <row r="22" spans="1:22" x14ac:dyDescent="0.25">
      <c r="A22" s="1" t="s">
        <v>46</v>
      </c>
      <c r="B22" s="2" t="s">
        <v>62</v>
      </c>
      <c r="C22" s="2" t="s">
        <v>47</v>
      </c>
      <c r="D22" s="2">
        <v>38</v>
      </c>
      <c r="E22" s="2">
        <v>8.1</v>
      </c>
      <c r="F22" s="2">
        <v>0</v>
      </c>
      <c r="G22" s="2">
        <v>1</v>
      </c>
      <c r="H22" s="2">
        <v>0</v>
      </c>
      <c r="I22" s="3">
        <f t="shared" si="0"/>
        <v>0</v>
      </c>
      <c r="J22" s="3">
        <f t="shared" si="1"/>
        <v>0.1234567901234568</v>
      </c>
      <c r="K22" s="3">
        <f t="shared" si="2"/>
        <v>0</v>
      </c>
      <c r="L22" s="3">
        <f t="shared" si="3"/>
        <v>0</v>
      </c>
      <c r="M22" s="3"/>
      <c r="N22" s="2">
        <v>13.4</v>
      </c>
      <c r="O22" s="2">
        <v>0</v>
      </c>
      <c r="P22" s="2">
        <v>0</v>
      </c>
      <c r="Q22" s="2">
        <v>0</v>
      </c>
      <c r="R22" s="2">
        <v>0.1</v>
      </c>
      <c r="S22" s="2">
        <v>0.1</v>
      </c>
      <c r="T22" s="3">
        <f t="shared" si="4"/>
        <v>0.1</v>
      </c>
      <c r="U22" s="2">
        <f t="shared" si="6"/>
        <v>-0.1</v>
      </c>
      <c r="V22" s="2">
        <v>-0.1</v>
      </c>
    </row>
    <row r="23" spans="1:22" x14ac:dyDescent="0.25">
      <c r="A23" s="1" t="s">
        <v>48</v>
      </c>
      <c r="B23" s="2" t="s">
        <v>62</v>
      </c>
      <c r="C23" s="2" t="s">
        <v>29</v>
      </c>
      <c r="D23" s="2">
        <v>30</v>
      </c>
      <c r="E23" s="2">
        <v>5.2</v>
      </c>
      <c r="F23" s="2">
        <v>0</v>
      </c>
      <c r="G23" s="2">
        <v>2</v>
      </c>
      <c r="H23" s="2">
        <v>0</v>
      </c>
      <c r="I23" s="3">
        <f t="shared" si="0"/>
        <v>0</v>
      </c>
      <c r="J23" s="3">
        <f t="shared" si="1"/>
        <v>0.38461538461538458</v>
      </c>
      <c r="K23" s="3">
        <f t="shared" si="2"/>
        <v>0</v>
      </c>
      <c r="L23" s="3">
        <f t="shared" si="3"/>
        <v>0</v>
      </c>
      <c r="M23" s="3"/>
      <c r="N23" s="2">
        <v>9.1999999999999993</v>
      </c>
      <c r="O23" s="2">
        <v>0</v>
      </c>
      <c r="P23" s="2">
        <v>0</v>
      </c>
      <c r="Q23" s="2">
        <v>0</v>
      </c>
      <c r="R23" s="2">
        <v>0.2</v>
      </c>
      <c r="S23" s="2">
        <v>0.2</v>
      </c>
      <c r="T23" s="3">
        <f t="shared" si="4"/>
        <v>0.1</v>
      </c>
      <c r="U23" s="2">
        <f t="shared" si="6"/>
        <v>-0.2</v>
      </c>
      <c r="V23" s="2">
        <v>-0.2</v>
      </c>
    </row>
    <row r="24" spans="1:22" x14ac:dyDescent="0.25">
      <c r="A24" s="1" t="s">
        <v>49</v>
      </c>
      <c r="B24" s="2" t="s">
        <v>67</v>
      </c>
      <c r="C24" s="2" t="s">
        <v>29</v>
      </c>
      <c r="D24" s="2">
        <v>29</v>
      </c>
      <c r="E24" s="2">
        <v>3.7</v>
      </c>
      <c r="F24" s="2">
        <v>0</v>
      </c>
      <c r="G24" s="2">
        <v>1</v>
      </c>
      <c r="H24" s="2">
        <v>0</v>
      </c>
      <c r="I24" s="3">
        <f t="shared" si="0"/>
        <v>0</v>
      </c>
      <c r="J24" s="3">
        <f t="shared" si="1"/>
        <v>0.27027027027027023</v>
      </c>
      <c r="K24" s="3">
        <f t="shared" si="2"/>
        <v>0</v>
      </c>
      <c r="L24" s="3">
        <f t="shared" si="3"/>
        <v>0</v>
      </c>
      <c r="M24" s="3"/>
      <c r="N24" s="2">
        <v>25.9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3">
        <f t="shared" si="4"/>
        <v>0</v>
      </c>
      <c r="U24" s="2">
        <f t="shared" si="6"/>
        <v>0</v>
      </c>
      <c r="V24" s="2">
        <v>0</v>
      </c>
    </row>
    <row r="25" spans="1:22" x14ac:dyDescent="0.25">
      <c r="A25" s="1" t="s">
        <v>50</v>
      </c>
      <c r="B25" s="2" t="s">
        <v>62</v>
      </c>
      <c r="C25" s="2" t="s">
        <v>31</v>
      </c>
      <c r="D25" s="2">
        <v>35</v>
      </c>
      <c r="E25" s="2">
        <v>5.3</v>
      </c>
      <c r="F25" s="2">
        <v>3</v>
      </c>
      <c r="G25" s="2">
        <v>11</v>
      </c>
      <c r="H25" s="2">
        <v>8</v>
      </c>
      <c r="I25" s="3">
        <f t="shared" si="0"/>
        <v>72.727272727272734</v>
      </c>
      <c r="J25" s="3">
        <f t="shared" si="1"/>
        <v>2.0754716981132075</v>
      </c>
      <c r="K25" s="3">
        <f t="shared" si="2"/>
        <v>1.5094339622641511</v>
      </c>
      <c r="L25" s="3">
        <f t="shared" si="3"/>
        <v>0.27272727272727271</v>
      </c>
      <c r="M25" s="3">
        <f t="shared" si="5"/>
        <v>0.375</v>
      </c>
      <c r="N25" s="2">
        <v>18.3</v>
      </c>
      <c r="O25" s="2">
        <v>1</v>
      </c>
      <c r="P25" s="2">
        <v>0</v>
      </c>
      <c r="Q25" s="2">
        <v>0</v>
      </c>
      <c r="R25" s="2">
        <v>1.5</v>
      </c>
      <c r="S25" s="2">
        <v>1.5</v>
      </c>
      <c r="T25" s="3">
        <f t="shared" si="4"/>
        <v>0.13636363636363635</v>
      </c>
      <c r="U25" s="2">
        <f t="shared" si="6"/>
        <v>1.5</v>
      </c>
      <c r="V25" s="2">
        <v>1.5</v>
      </c>
    </row>
    <row r="26" spans="1:22" x14ac:dyDescent="0.25">
      <c r="A26" s="1" t="s">
        <v>51</v>
      </c>
      <c r="B26" s="2" t="s">
        <v>62</v>
      </c>
      <c r="C26" s="2" t="s">
        <v>29</v>
      </c>
      <c r="D26" s="2">
        <v>24</v>
      </c>
      <c r="E26" s="2">
        <v>3</v>
      </c>
      <c r="F26" s="2">
        <v>0</v>
      </c>
      <c r="G26" s="2">
        <v>2</v>
      </c>
      <c r="H26" s="2">
        <v>0</v>
      </c>
      <c r="I26" s="3">
        <f t="shared" si="0"/>
        <v>0</v>
      </c>
      <c r="J26" s="3">
        <f t="shared" si="1"/>
        <v>0.66666666666666663</v>
      </c>
      <c r="K26" s="3">
        <f t="shared" si="2"/>
        <v>0</v>
      </c>
      <c r="L26" s="3">
        <f t="shared" si="3"/>
        <v>0</v>
      </c>
      <c r="M26" s="3"/>
      <c r="N26" s="2">
        <v>22.1</v>
      </c>
      <c r="O26" s="2">
        <v>0</v>
      </c>
      <c r="P26" s="2">
        <v>0</v>
      </c>
      <c r="Q26" s="2">
        <v>0</v>
      </c>
      <c r="R26" s="2">
        <v>0.1</v>
      </c>
      <c r="S26" s="2">
        <v>0.1</v>
      </c>
      <c r="T26" s="3">
        <f t="shared" si="4"/>
        <v>0.05</v>
      </c>
      <c r="U26" s="2">
        <f t="shared" si="6"/>
        <v>-0.1</v>
      </c>
      <c r="V26" s="2">
        <v>-0.1</v>
      </c>
    </row>
    <row r="27" spans="1:22" x14ac:dyDescent="0.25">
      <c r="A27" s="1" t="s">
        <v>52</v>
      </c>
      <c r="B27" s="2" t="s">
        <v>62</v>
      </c>
      <c r="C27" s="2" t="s">
        <v>29</v>
      </c>
      <c r="D27" s="2">
        <v>18</v>
      </c>
      <c r="E27" s="2">
        <v>2.5</v>
      </c>
      <c r="F27" s="2">
        <v>0</v>
      </c>
      <c r="G27" s="2">
        <v>2</v>
      </c>
      <c r="H27" s="2">
        <v>1</v>
      </c>
      <c r="I27" s="3">
        <f t="shared" si="0"/>
        <v>50</v>
      </c>
      <c r="J27" s="3">
        <f t="shared" si="1"/>
        <v>0.8</v>
      </c>
      <c r="K27" s="3">
        <f t="shared" si="2"/>
        <v>0.4</v>
      </c>
      <c r="L27" s="3">
        <f t="shared" si="3"/>
        <v>0</v>
      </c>
      <c r="M27" s="3">
        <f t="shared" si="5"/>
        <v>0</v>
      </c>
      <c r="N27" s="2">
        <v>31.6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3">
        <f t="shared" si="4"/>
        <v>0</v>
      </c>
      <c r="U27" s="2">
        <f t="shared" si="6"/>
        <v>0</v>
      </c>
      <c r="V27" s="2">
        <v>0</v>
      </c>
    </row>
    <row r="28" spans="1:22" x14ac:dyDescent="0.25">
      <c r="A28" s="1" t="s">
        <v>53</v>
      </c>
      <c r="B28" s="2" t="s">
        <v>62</v>
      </c>
      <c r="C28" s="2" t="s">
        <v>31</v>
      </c>
      <c r="D28" s="2">
        <v>38</v>
      </c>
      <c r="E28" s="2">
        <v>1.4</v>
      </c>
      <c r="F28" s="2">
        <v>1</v>
      </c>
      <c r="G28" s="2">
        <v>8</v>
      </c>
      <c r="H28" s="2">
        <v>2</v>
      </c>
      <c r="I28" s="3">
        <f t="shared" si="0"/>
        <v>25</v>
      </c>
      <c r="J28" s="3">
        <f t="shared" si="1"/>
        <v>5.7142857142857144</v>
      </c>
      <c r="K28" s="3">
        <f t="shared" si="2"/>
        <v>1.4285714285714286</v>
      </c>
      <c r="L28" s="3">
        <f t="shared" si="3"/>
        <v>0.125</v>
      </c>
      <c r="M28" s="3">
        <f t="shared" si="5"/>
        <v>0.5</v>
      </c>
      <c r="N28" s="2">
        <v>18.7</v>
      </c>
      <c r="O28" s="2">
        <v>1</v>
      </c>
      <c r="P28" s="2">
        <v>0</v>
      </c>
      <c r="Q28" s="2">
        <v>0</v>
      </c>
      <c r="R28" s="2">
        <v>0.5</v>
      </c>
      <c r="S28" s="2">
        <v>0.5</v>
      </c>
      <c r="T28" s="3">
        <f t="shared" si="4"/>
        <v>6.25E-2</v>
      </c>
      <c r="U28" s="2">
        <f t="shared" si="6"/>
        <v>0.5</v>
      </c>
      <c r="V28" s="2">
        <v>0.5</v>
      </c>
    </row>
    <row r="29" spans="1:22" x14ac:dyDescent="0.25">
      <c r="A29" s="1" t="s">
        <v>54</v>
      </c>
      <c r="B29" s="2" t="s">
        <v>62</v>
      </c>
      <c r="C29" s="2" t="s">
        <v>31</v>
      </c>
      <c r="D29" s="2">
        <v>22</v>
      </c>
      <c r="E29" s="2">
        <v>2</v>
      </c>
      <c r="F29" s="2">
        <v>0</v>
      </c>
      <c r="G29" s="2">
        <v>7</v>
      </c>
      <c r="H29" s="2">
        <v>1</v>
      </c>
      <c r="I29" s="3">
        <f t="shared" si="0"/>
        <v>14.285714285714285</v>
      </c>
      <c r="J29" s="3">
        <f t="shared" si="1"/>
        <v>3.5</v>
      </c>
      <c r="K29" s="3">
        <f t="shared" si="2"/>
        <v>0.5</v>
      </c>
      <c r="L29" s="3">
        <f t="shared" si="3"/>
        <v>0</v>
      </c>
      <c r="M29" s="3">
        <f t="shared" si="5"/>
        <v>0</v>
      </c>
      <c r="N29" s="2">
        <v>16.7</v>
      </c>
      <c r="O29" s="2">
        <v>0</v>
      </c>
      <c r="P29" s="2">
        <v>0</v>
      </c>
      <c r="Q29" s="2">
        <v>0</v>
      </c>
      <c r="R29" s="2">
        <v>0.4</v>
      </c>
      <c r="S29" s="2">
        <v>0.4</v>
      </c>
      <c r="T29" s="3">
        <f t="shared" si="4"/>
        <v>5.7142857142857148E-2</v>
      </c>
      <c r="U29" s="2">
        <f t="shared" si="6"/>
        <v>-0.4</v>
      </c>
      <c r="V29" s="2">
        <v>-0.4</v>
      </c>
    </row>
    <row r="30" spans="1:22" x14ac:dyDescent="0.25">
      <c r="A30" s="1" t="s">
        <v>55</v>
      </c>
      <c r="B30" s="2" t="s">
        <v>62</v>
      </c>
      <c r="C30" s="2" t="s">
        <v>31</v>
      </c>
      <c r="D30" s="2">
        <v>19</v>
      </c>
      <c r="E30" s="2">
        <v>1.6</v>
      </c>
      <c r="F30" s="2">
        <v>0</v>
      </c>
      <c r="G30" s="2">
        <v>10</v>
      </c>
      <c r="H30" s="2">
        <v>4</v>
      </c>
      <c r="I30" s="3">
        <f t="shared" si="0"/>
        <v>40</v>
      </c>
      <c r="J30" s="3">
        <f t="shared" si="1"/>
        <v>6.25</v>
      </c>
      <c r="K30" s="3">
        <f t="shared" si="2"/>
        <v>2.5</v>
      </c>
      <c r="L30" s="3">
        <f t="shared" si="3"/>
        <v>0</v>
      </c>
      <c r="M30" s="3">
        <f t="shared" si="5"/>
        <v>0</v>
      </c>
      <c r="N30" s="2">
        <v>13.8</v>
      </c>
      <c r="O30" s="2">
        <v>0</v>
      </c>
      <c r="P30" s="2">
        <v>0</v>
      </c>
      <c r="Q30" s="2">
        <v>0</v>
      </c>
      <c r="R30" s="2">
        <v>1.1000000000000001</v>
      </c>
      <c r="S30" s="2">
        <v>1.1000000000000001</v>
      </c>
      <c r="T30" s="3">
        <f t="shared" si="4"/>
        <v>0.11000000000000001</v>
      </c>
      <c r="U30" s="2">
        <f t="shared" si="6"/>
        <v>-1.1000000000000001</v>
      </c>
      <c r="V30" s="2">
        <v>-1.1000000000000001</v>
      </c>
    </row>
    <row r="31" spans="1:22" x14ac:dyDescent="0.25">
      <c r="A31" s="1" t="s">
        <v>56</v>
      </c>
      <c r="B31" s="2" t="s">
        <v>62</v>
      </c>
      <c r="C31" s="2" t="s">
        <v>29</v>
      </c>
      <c r="D31" s="2">
        <v>27</v>
      </c>
      <c r="E31" s="2">
        <v>0.9</v>
      </c>
      <c r="F31" s="2">
        <v>0</v>
      </c>
      <c r="G31" s="2">
        <v>0</v>
      </c>
      <c r="H31" s="2">
        <v>0</v>
      </c>
      <c r="I31" s="3"/>
      <c r="J31" s="3">
        <f t="shared" si="1"/>
        <v>0</v>
      </c>
      <c r="K31" s="3">
        <f t="shared" si="2"/>
        <v>0</v>
      </c>
      <c r="L31" s="3"/>
      <c r="M31" s="3"/>
      <c r="N31" s="2"/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3" t="e">
        <f t="shared" si="4"/>
        <v>#DIV/0!</v>
      </c>
      <c r="U31" s="2">
        <f t="shared" si="6"/>
        <v>0</v>
      </c>
      <c r="V31" s="2">
        <v>0</v>
      </c>
    </row>
    <row r="32" spans="1:22" x14ac:dyDescent="0.25">
      <c r="A32" s="1" t="s">
        <v>57</v>
      </c>
      <c r="B32" s="2" t="s">
        <v>64</v>
      </c>
      <c r="C32" s="2" t="s">
        <v>31</v>
      </c>
      <c r="D32" s="2">
        <v>25</v>
      </c>
      <c r="E32" s="2">
        <v>0.9</v>
      </c>
      <c r="F32" s="2">
        <v>2</v>
      </c>
      <c r="G32" s="2">
        <v>2</v>
      </c>
      <c r="H32" s="2">
        <v>2</v>
      </c>
      <c r="I32" s="3">
        <f t="shared" si="0"/>
        <v>100</v>
      </c>
      <c r="J32" s="3">
        <f t="shared" si="1"/>
        <v>2.2222222222222223</v>
      </c>
      <c r="K32" s="3">
        <f t="shared" si="2"/>
        <v>2.2222222222222223</v>
      </c>
      <c r="L32" s="3">
        <f t="shared" si="3"/>
        <v>1</v>
      </c>
      <c r="M32" s="3">
        <f t="shared" si="5"/>
        <v>1</v>
      </c>
      <c r="N32" s="2">
        <v>10.6</v>
      </c>
      <c r="O32" s="2">
        <v>0</v>
      </c>
      <c r="P32" s="2">
        <v>0</v>
      </c>
      <c r="Q32" s="2">
        <v>0</v>
      </c>
      <c r="R32" s="2">
        <v>0.8</v>
      </c>
      <c r="S32" s="2">
        <v>0.8</v>
      </c>
      <c r="T32" s="3">
        <f t="shared" si="4"/>
        <v>0.4</v>
      </c>
      <c r="U32" s="2">
        <f t="shared" si="6"/>
        <v>1.2</v>
      </c>
      <c r="V32" s="2">
        <v>1.2</v>
      </c>
    </row>
    <row r="33" spans="1:22" x14ac:dyDescent="0.25">
      <c r="A33" s="1" t="s">
        <v>58</v>
      </c>
      <c r="B33" s="2" t="s">
        <v>62</v>
      </c>
      <c r="C33" s="2" t="s">
        <v>38</v>
      </c>
      <c r="D33" s="2">
        <v>20</v>
      </c>
      <c r="E33" s="2">
        <v>0.7</v>
      </c>
      <c r="F33" s="2">
        <v>0</v>
      </c>
      <c r="G33" s="2">
        <v>1</v>
      </c>
      <c r="H33" s="2">
        <v>0</v>
      </c>
      <c r="I33" s="3">
        <f t="shared" si="0"/>
        <v>0</v>
      </c>
      <c r="J33" s="3">
        <f t="shared" si="1"/>
        <v>1.4285714285714286</v>
      </c>
      <c r="K33" s="3">
        <f t="shared" si="2"/>
        <v>0</v>
      </c>
      <c r="L33" s="3">
        <f t="shared" si="3"/>
        <v>0</v>
      </c>
      <c r="M33" s="3"/>
      <c r="N33" s="2">
        <v>16.899999999999999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3">
        <f t="shared" si="4"/>
        <v>0</v>
      </c>
      <c r="U33" s="2">
        <f t="shared" si="6"/>
        <v>0</v>
      </c>
      <c r="V33" s="2">
        <v>0</v>
      </c>
    </row>
    <row r="34" spans="1:22" x14ac:dyDescent="0.25">
      <c r="A34" s="1" t="s">
        <v>59</v>
      </c>
      <c r="B34" s="2" t="s">
        <v>65</v>
      </c>
      <c r="C34" s="2" t="s">
        <v>31</v>
      </c>
      <c r="D34" s="2">
        <v>32</v>
      </c>
      <c r="E34" s="2">
        <v>0.4</v>
      </c>
      <c r="F34" s="2">
        <v>1</v>
      </c>
      <c r="G34" s="2">
        <v>1</v>
      </c>
      <c r="H34" s="2">
        <v>1</v>
      </c>
      <c r="I34" s="3">
        <f t="shared" si="0"/>
        <v>100</v>
      </c>
      <c r="J34" s="3">
        <f t="shared" si="1"/>
        <v>2.5</v>
      </c>
      <c r="K34" s="3">
        <f t="shared" si="2"/>
        <v>2.5</v>
      </c>
      <c r="L34" s="3">
        <f t="shared" si="3"/>
        <v>1</v>
      </c>
      <c r="M34" s="3">
        <f t="shared" si="5"/>
        <v>1</v>
      </c>
      <c r="N34" s="2">
        <v>3.4</v>
      </c>
      <c r="O34" s="2">
        <v>0</v>
      </c>
      <c r="P34" s="2">
        <v>0</v>
      </c>
      <c r="Q34" s="2">
        <v>0</v>
      </c>
      <c r="R34" s="2">
        <v>0.1</v>
      </c>
      <c r="S34" s="2">
        <v>0.1</v>
      </c>
      <c r="T34" s="3">
        <f t="shared" si="4"/>
        <v>0.1</v>
      </c>
      <c r="U34" s="2">
        <f t="shared" si="6"/>
        <v>0.9</v>
      </c>
      <c r="V34" s="2">
        <v>0.9</v>
      </c>
    </row>
    <row r="35" spans="1:22" x14ac:dyDescent="0.25">
      <c r="A35" s="1" t="s">
        <v>60</v>
      </c>
      <c r="B35" s="2"/>
      <c r="C35" s="2"/>
      <c r="D35" s="3">
        <f>AVERAGE(D3:D34)</f>
        <v>26.90625</v>
      </c>
      <c r="E35" s="2">
        <v>38</v>
      </c>
      <c r="F35" s="2">
        <f>SUM(F3:F34)</f>
        <v>62</v>
      </c>
      <c r="G35" s="2">
        <f t="shared" ref="G35:H35" si="7">SUM(G3:G34)</f>
        <v>548</v>
      </c>
      <c r="H35" s="2">
        <f t="shared" si="7"/>
        <v>187</v>
      </c>
      <c r="I35" s="3">
        <f t="shared" si="0"/>
        <v>34.124087591240873</v>
      </c>
      <c r="J35" s="3">
        <f>G35/E35</f>
        <v>14.421052631578947</v>
      </c>
      <c r="K35" s="3">
        <f t="shared" si="2"/>
        <v>4.9210526315789478</v>
      </c>
      <c r="L35" s="3">
        <f>F35/G35</f>
        <v>0.11313868613138686</v>
      </c>
      <c r="M35" s="3">
        <f>F35/H35</f>
        <v>0.33155080213903743</v>
      </c>
      <c r="N35" s="3">
        <f>AVERAGE(N3:N34)</f>
        <v>18.834482758620688</v>
      </c>
      <c r="O35" s="2">
        <f t="shared" ref="O35:Q35" si="8">SUM(O3:O34)</f>
        <v>22</v>
      </c>
      <c r="P35" s="2">
        <f t="shared" si="8"/>
        <v>4</v>
      </c>
      <c r="Q35" s="2">
        <f t="shared" si="8"/>
        <v>4</v>
      </c>
      <c r="R35" s="2">
        <f>SUM(R3:R34)</f>
        <v>50.900000000000006</v>
      </c>
      <c r="S35" s="2">
        <f t="shared" ref="S35" si="9">SUM(S3:S34)</f>
        <v>47.800000000000004</v>
      </c>
      <c r="T35" s="3">
        <f>S35/G35</f>
        <v>8.7226277372262781E-2</v>
      </c>
      <c r="U35" s="2">
        <f t="shared" si="6"/>
        <v>11.099999999999994</v>
      </c>
      <c r="V35" s="2">
        <f t="shared" ref="V35" si="10">SUM(V3:V34)</f>
        <v>10.200000000000003</v>
      </c>
    </row>
  </sheetData>
  <mergeCells count="3">
    <mergeCell ref="A1:E1"/>
    <mergeCell ref="F1:Q1"/>
    <mergeCell ref="R1:V1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Antonio Martins</dc:creator>
  <cp:lastModifiedBy>Luiz Antonio Martins</cp:lastModifiedBy>
  <dcterms:created xsi:type="dcterms:W3CDTF">2023-03-27T23:15:47Z</dcterms:created>
  <dcterms:modified xsi:type="dcterms:W3CDTF">2023-04-07T01:00:12Z</dcterms:modified>
</cp:coreProperties>
</file>