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41216DD1-5BAC-42A7-AFC8-E62EA1070E2E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AG8" i="1" s="1"/>
  <c r="T9" i="1"/>
  <c r="AG9" i="1" s="1"/>
  <c r="T10" i="1"/>
  <c r="T11" i="1"/>
  <c r="T12" i="1"/>
  <c r="T13" i="1"/>
  <c r="AG13" i="1" s="1"/>
  <c r="T14" i="1"/>
  <c r="AG14" i="1" s="1"/>
  <c r="T15" i="1"/>
  <c r="AG15" i="1" s="1"/>
  <c r="T16" i="1"/>
  <c r="T17" i="1"/>
  <c r="T18" i="1"/>
  <c r="T19" i="1"/>
  <c r="AG19" i="1" s="1"/>
  <c r="T20" i="1"/>
  <c r="AG20" i="1" s="1"/>
  <c r="T21" i="1"/>
  <c r="AG21" i="1" s="1"/>
  <c r="T22" i="1"/>
  <c r="T23" i="1"/>
  <c r="T24" i="1"/>
  <c r="T25" i="1"/>
  <c r="AG25" i="1" s="1"/>
  <c r="T26" i="1"/>
  <c r="AG26" i="1" s="1"/>
  <c r="T27" i="1"/>
  <c r="AG27" i="1" s="1"/>
  <c r="T28" i="1"/>
  <c r="T29" i="1"/>
  <c r="T30" i="1"/>
  <c r="T31" i="1"/>
  <c r="T32" i="1"/>
  <c r="AG32" i="1" s="1"/>
  <c r="T33" i="1"/>
  <c r="AG33" i="1" s="1"/>
  <c r="T34" i="1"/>
  <c r="AG34" i="1" s="1"/>
  <c r="T3" i="1"/>
  <c r="K4" i="1"/>
  <c r="K5" i="1"/>
  <c r="K6" i="1"/>
  <c r="K7" i="1"/>
  <c r="K8" i="1"/>
  <c r="K9" i="1"/>
  <c r="K10" i="1"/>
  <c r="AB10" i="1" s="1"/>
  <c r="K11" i="1"/>
  <c r="AB11" i="1" s="1"/>
  <c r="K12" i="1"/>
  <c r="AB12" i="1" s="1"/>
  <c r="K13" i="1"/>
  <c r="AB13" i="1" s="1"/>
  <c r="K14" i="1"/>
  <c r="AB14" i="1" s="1"/>
  <c r="K15" i="1"/>
  <c r="AB15" i="1" s="1"/>
  <c r="K16" i="1"/>
  <c r="K17" i="1"/>
  <c r="K18" i="1"/>
  <c r="K19" i="1"/>
  <c r="K20" i="1"/>
  <c r="K21" i="1"/>
  <c r="K22" i="1"/>
  <c r="K23" i="1"/>
  <c r="K24" i="1"/>
  <c r="AB24" i="1" s="1"/>
  <c r="K25" i="1"/>
  <c r="AB25" i="1" s="1"/>
  <c r="K26" i="1"/>
  <c r="Z26" i="1" s="1"/>
  <c r="K27" i="1"/>
  <c r="K28" i="1"/>
  <c r="K29" i="1"/>
  <c r="K30" i="1"/>
  <c r="K31" i="1"/>
  <c r="K32" i="1"/>
  <c r="K33" i="1"/>
  <c r="K34" i="1"/>
  <c r="K3" i="1"/>
  <c r="H4" i="1"/>
  <c r="H5" i="1"/>
  <c r="AD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AG29" i="1" s="1"/>
  <c r="H30" i="1"/>
  <c r="H31" i="1"/>
  <c r="H32" i="1"/>
  <c r="H33" i="1"/>
  <c r="H34" i="1"/>
  <c r="H3" i="1"/>
  <c r="D41" i="1"/>
  <c r="AG31" i="1"/>
  <c r="AG30" i="1"/>
  <c r="AG28" i="1"/>
  <c r="AG23" i="1"/>
  <c r="AG22" i="1"/>
  <c r="AG18" i="1"/>
  <c r="AG17" i="1"/>
  <c r="AG16" i="1"/>
  <c r="AG12" i="1"/>
  <c r="AG11" i="1"/>
  <c r="AG10" i="1"/>
  <c r="AG7" i="1"/>
  <c r="AG6" i="1"/>
  <c r="AG5" i="1"/>
  <c r="AG4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4" i="1"/>
  <c r="AE3" i="1"/>
  <c r="AD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" i="1"/>
  <c r="AB32" i="1"/>
  <c r="AB5" i="1"/>
  <c r="AB6" i="1"/>
  <c r="AB7" i="1"/>
  <c r="AB8" i="1"/>
  <c r="AB9" i="1"/>
  <c r="AB16" i="1"/>
  <c r="AB17" i="1"/>
  <c r="AB18" i="1"/>
  <c r="AB19" i="1"/>
  <c r="AB20" i="1"/>
  <c r="AB21" i="1"/>
  <c r="AB22" i="1"/>
  <c r="AB23" i="1"/>
  <c r="AB27" i="1"/>
  <c r="AB28" i="1"/>
  <c r="AB29" i="1"/>
  <c r="AB30" i="1"/>
  <c r="AB31" i="1"/>
  <c r="AB33" i="1"/>
  <c r="AB34" i="1"/>
  <c r="AB4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" i="1"/>
  <c r="Z4" i="1"/>
  <c r="Z5" i="1"/>
  <c r="Z6" i="1"/>
  <c r="Z7" i="1"/>
  <c r="Z8" i="1"/>
  <c r="Z9" i="1"/>
  <c r="Z10" i="1"/>
  <c r="Z11" i="1"/>
  <c r="Z15" i="1"/>
  <c r="Z16" i="1"/>
  <c r="Z17" i="1"/>
  <c r="Z18" i="1"/>
  <c r="Z19" i="1"/>
  <c r="Z20" i="1"/>
  <c r="Z21" i="1"/>
  <c r="Z22" i="1"/>
  <c r="Z23" i="1"/>
  <c r="Z27" i="1"/>
  <c r="Z28" i="1"/>
  <c r="Z29" i="1"/>
  <c r="Z30" i="1"/>
  <c r="Z31" i="1"/>
  <c r="Z32" i="1"/>
  <c r="Z33" i="1"/>
  <c r="Z34" i="1"/>
  <c r="Z3" i="1"/>
  <c r="Y3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" i="1"/>
  <c r="Y41" i="1"/>
  <c r="X41" i="1"/>
  <c r="R41" i="1"/>
  <c r="AF41" i="1" s="1"/>
  <c r="S41" i="1"/>
  <c r="AD41" i="1" s="1"/>
  <c r="U41" i="1"/>
  <c r="V41" i="1"/>
  <c r="W41" i="1"/>
  <c r="Q41" i="1"/>
  <c r="AE41" i="1" s="1"/>
  <c r="J41" i="1"/>
  <c r="K41" i="1"/>
  <c r="AB41" i="1" s="1"/>
  <c r="L41" i="1"/>
  <c r="AA41" i="1" s="1"/>
  <c r="M41" i="1"/>
  <c r="N41" i="1"/>
  <c r="O41" i="1"/>
  <c r="P41" i="1"/>
  <c r="I41" i="1"/>
  <c r="F41" i="1"/>
  <c r="G41" i="1" s="1"/>
  <c r="T41" i="1" l="1"/>
  <c r="AG41" i="1" s="1"/>
  <c r="AG24" i="1"/>
  <c r="Z25" i="1"/>
  <c r="Z13" i="1"/>
  <c r="Z24" i="1"/>
  <c r="Z12" i="1"/>
  <c r="Z14" i="1"/>
  <c r="AB26" i="1"/>
  <c r="Z41" i="1"/>
  <c r="AC41" i="1"/>
</calcChain>
</file>

<file path=xl/sharedStrings.xml><?xml version="1.0" encoding="utf-8"?>
<sst xmlns="http://schemas.openxmlformats.org/spreadsheetml/2006/main" count="153" uniqueCount="83">
  <si>
    <t>Playing Time</t>
  </si>
  <si>
    <t>Performance</t>
  </si>
  <si>
    <t>Expected</t>
  </si>
  <si>
    <t>Progression</t>
  </si>
  <si>
    <t>Per 90 Minutes</t>
  </si>
  <si>
    <t>Player</t>
  </si>
  <si>
    <t>Nation</t>
  </si>
  <si>
    <t>Pos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</si>
  <si>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</si>
  <si>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</si>
  <si>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</si>
  <si>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</si>
  <si>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</si>
  <si>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</si>
  <si>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</si>
  <si>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</si>
  <si>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</si>
  <si>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</si>
  <si>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</si>
  <si>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</si>
  <si>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</si>
  <si>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</si>
  <si>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</si>
  <si>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</si>
  <si>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</si>
  <si>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</si>
  <si>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</si>
  <si>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</si>
  <si>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</si>
  <si>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</si>
  <si>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</si>
  <si>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</si>
  <si>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</si>
  <si>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</si>
  <si>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</si>
  <si>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</si>
  <si>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</si>
  <si>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</si>
  <si>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</si>
  <si>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</si>
  <si>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</si>
  <si>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</si>
  <si>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</si>
  <si>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</si>
  <si>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</si>
  <si>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</si>
  <si>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</si>
  <si>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</si>
  <si>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</si>
  <si>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</si>
  <si>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</si>
  <si>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</si>
  <si>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</si>
  <si>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</si>
  <si>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</si>
  <si>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</si>
  <si>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</si>
  <si>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</si>
  <si>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</si>
  <si>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</si>
  <si>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</si>
  <si>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</si>
  <si>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</si>
  <si>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</si>
  <si>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</si>
  <si>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</si>
  <si>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</si>
  <si>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Muriel Becker</t>
  </si>
  <si>
    <t>Cipriano</t>
  </si>
  <si>
    <t>Marcos Felipe</t>
  </si>
  <si>
    <t>Matheus Ferraz</t>
  </si>
  <si>
    <t>Marcos Pedro</t>
  </si>
  <si>
    <t>Pedro Rangel</t>
  </si>
  <si>
    <t>Squad Total</t>
  </si>
  <si>
    <t>Fabio</t>
  </si>
  <si>
    <t>German Cano</t>
  </si>
  <si>
    <t>Andre</t>
  </si>
  <si>
    <t>BRA</t>
  </si>
  <si>
    <t>ECU</t>
  </si>
  <si>
    <t>ARG</t>
  </si>
  <si>
    <t>URU</t>
  </si>
  <si>
    <t>CHN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</si>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</sst>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  <border>
      <left style="medium">
        <color rgb="FF949698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3" fontId="16" fillId="0" borderId="0" xfId="42" applyFont="1" applyAlignment="1">
      <alignment horizontal="center" vertical="center" wrapText="1"/>
    </xf>
    <xf numFmtId="43" fontId="0" fillId="0" borderId="0" xfId="42" applyFont="1" applyAlignment="1">
      <alignment wrapText="1"/>
    </xf>
    <xf numFmtId="43" fontId="0" fillId="0" borderId="0" xfId="42" applyFont="1"/>
    <xf numFmtId="43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" xfId="0" applyFont="1" applyBorder="1" applyAlignment="1">
      <alignment horizontal="right" vertical="center" wrapText="1"/>
    </xf>
    <xf numFmtId="0" fontId="16" fillId="0" borderId="11" xfId="0" applyFont="1" applyBorder="1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A10" workbookViewId="0">
      <selection activeCell="Z32" sqref="Z32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9" bestFit="1" customWidth="1"/>
    <col min="5" max="5" width="4" bestFit="1" customWidth="1"/>
    <col min="6" max="7" width="6" bestFit="1" customWidth="1"/>
    <col min="8" max="8" width="4.5703125" bestFit="1" customWidth="1"/>
    <col min="9" max="10" width="3.85546875" bestFit="1" customWidth="1"/>
    <col min="11" max="11" width="4.7109375" bestFit="1" customWidth="1"/>
    <col min="12" max="12" width="5.42578125" bestFit="1" customWidth="1"/>
    <col min="13" max="13" width="3.28515625" bestFit="1" customWidth="1"/>
    <col min="14" max="14" width="5.7109375" bestFit="1" customWidth="1"/>
    <col min="15" max="16" width="5.140625" bestFit="1" customWidth="1"/>
    <col min="17" max="17" width="8.42578125" style="7" bestFit="1" customWidth="1"/>
    <col min="18" max="18" width="10.7109375" style="7" bestFit="1" customWidth="1"/>
    <col min="19" max="19" width="9.28515625" bestFit="1" customWidth="1"/>
    <col min="20" max="20" width="15" bestFit="1" customWidth="1"/>
    <col min="21" max="23" width="9.5703125" bestFit="1" customWidth="1"/>
    <col min="24" max="24" width="11.5703125" bestFit="1" customWidth="1"/>
    <col min="25" max="25" width="8.42578125" bestFit="1" customWidth="1"/>
    <col min="26" max="26" width="11.5703125" bestFit="1" customWidth="1"/>
    <col min="27" max="27" width="10" bestFit="1" customWidth="1"/>
    <col min="28" max="28" width="12.28515625" bestFit="1" customWidth="1"/>
    <col min="29" max="30" width="11.5703125" bestFit="1" customWidth="1"/>
    <col min="31" max="31" width="12.7109375" bestFit="1" customWidth="1"/>
    <col min="32" max="32" width="10.28515625" bestFit="1" customWidth="1"/>
    <col min="33" max="33" width="10.42578125" bestFit="1" customWidth="1"/>
    <col min="34" max="34" width="8.5703125" bestFit="1" customWidth="1"/>
  </cols>
  <sheetData>
    <row r="1" spans="1:34" ht="15" customHeight="1" x14ac:dyDescent="0.25">
      <c r="A1" s="10"/>
      <c r="B1" s="10"/>
      <c r="C1" s="10"/>
      <c r="D1" s="11"/>
      <c r="E1" s="12" t="s">
        <v>0</v>
      </c>
      <c r="F1" s="9"/>
      <c r="G1" s="9"/>
      <c r="H1" s="9"/>
      <c r="I1" s="9" t="s">
        <v>1</v>
      </c>
      <c r="J1" s="9"/>
      <c r="K1" s="9"/>
      <c r="L1" s="9"/>
      <c r="M1" s="9"/>
      <c r="N1" s="9"/>
      <c r="O1" s="9"/>
      <c r="P1" s="9"/>
      <c r="Q1" s="9" t="s">
        <v>2</v>
      </c>
      <c r="R1" s="9"/>
      <c r="S1" s="9"/>
      <c r="T1" s="9"/>
      <c r="U1" s="9" t="s">
        <v>3</v>
      </c>
      <c r="V1" s="9"/>
      <c r="W1" s="9"/>
      <c r="X1" s="9" t="s">
        <v>4</v>
      </c>
      <c r="Y1" s="9"/>
      <c r="Z1" s="9"/>
      <c r="AA1" s="9"/>
      <c r="AB1" s="9"/>
      <c r="AC1" s="9"/>
      <c r="AD1" s="9"/>
      <c r="AE1" s="9"/>
      <c r="AF1" s="9"/>
      <c r="AG1" s="9"/>
      <c r="AH1" s="1"/>
    </row>
    <row r="2" spans="1:34" ht="30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5" t="s">
        <v>21</v>
      </c>
      <c r="R2" s="5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28</v>
      </c>
      <c r="AC2" s="1" t="s">
        <v>21</v>
      </c>
      <c r="AD2" s="1" t="s">
        <v>23</v>
      </c>
      <c r="AE2" s="1" t="s">
        <v>29</v>
      </c>
      <c r="AF2" s="1" t="s">
        <v>22</v>
      </c>
      <c r="AG2" s="1" t="s">
        <v>24</v>
      </c>
      <c r="AH2" s="1"/>
    </row>
    <row r="3" spans="1:34" x14ac:dyDescent="0.25">
      <c r="A3" s="1" t="s">
        <v>74</v>
      </c>
      <c r="B3" s="2" t="s">
        <v>77</v>
      </c>
      <c r="C3" s="2" t="s">
        <v>30</v>
      </c>
      <c r="D3" s="2">
        <v>41</v>
      </c>
      <c r="E3" s="2">
        <v>38</v>
      </c>
      <c r="F3" s="2">
        <v>38</v>
      </c>
      <c r="G3" s="2">
        <v>3420</v>
      </c>
      <c r="H3" s="2">
        <f>G3/90</f>
        <v>38</v>
      </c>
      <c r="I3" s="2">
        <v>0</v>
      </c>
      <c r="J3" s="2">
        <v>0</v>
      </c>
      <c r="K3" s="2">
        <f>I3+J3</f>
        <v>0</v>
      </c>
      <c r="L3" s="2">
        <v>0</v>
      </c>
      <c r="M3" s="2">
        <v>0</v>
      </c>
      <c r="N3" s="2">
        <v>0</v>
      </c>
      <c r="O3" s="2">
        <v>2</v>
      </c>
      <c r="P3" s="2">
        <v>0</v>
      </c>
      <c r="Q3" s="6">
        <v>0</v>
      </c>
      <c r="R3" s="6">
        <v>0</v>
      </c>
      <c r="S3" s="2">
        <v>0</v>
      </c>
      <c r="T3" s="8">
        <f>R3+S3</f>
        <v>0</v>
      </c>
      <c r="U3" s="2">
        <v>0</v>
      </c>
      <c r="V3" s="2">
        <v>0</v>
      </c>
      <c r="W3" s="2">
        <v>0</v>
      </c>
      <c r="X3" s="3">
        <f>I3/$H3</f>
        <v>0</v>
      </c>
      <c r="Y3" s="3">
        <f>J3/$H3</f>
        <v>0</v>
      </c>
      <c r="Z3" s="3">
        <f>K3/$H3</f>
        <v>0</v>
      </c>
      <c r="AA3" s="3">
        <f>L3/$H3</f>
        <v>0</v>
      </c>
      <c r="AB3" s="3">
        <f>(K3-M3)/$H3</f>
        <v>0</v>
      </c>
      <c r="AC3" s="3">
        <f>Q3/$H3</f>
        <v>0</v>
      </c>
      <c r="AD3" s="3">
        <f>S3/$H3</f>
        <v>0</v>
      </c>
      <c r="AE3" s="8">
        <f>(Q3+S3)/$H3</f>
        <v>0</v>
      </c>
      <c r="AF3" s="3">
        <f>R3/$H3</f>
        <v>0</v>
      </c>
      <c r="AG3" s="3">
        <f>T3/$H3</f>
        <v>0</v>
      </c>
      <c r="AH3" s="2"/>
    </row>
    <row r="4" spans="1:34" x14ac:dyDescent="0.25">
      <c r="A4" s="1" t="s">
        <v>75</v>
      </c>
      <c r="B4" s="2" t="s">
        <v>79</v>
      </c>
      <c r="C4" s="2" t="s">
        <v>31</v>
      </c>
      <c r="D4" s="2">
        <v>33</v>
      </c>
      <c r="E4" s="2">
        <v>38</v>
      </c>
      <c r="F4" s="2">
        <v>37</v>
      </c>
      <c r="G4" s="2">
        <v>3081</v>
      </c>
      <c r="H4" s="2">
        <f t="shared" ref="H4:H34" si="0">G4/90</f>
        <v>34.233333333333334</v>
      </c>
      <c r="I4" s="2">
        <v>26</v>
      </c>
      <c r="J4" s="2">
        <v>3</v>
      </c>
      <c r="K4" s="2">
        <f t="shared" ref="K4:K34" si="1">I4+J4</f>
        <v>29</v>
      </c>
      <c r="L4" s="2">
        <v>26</v>
      </c>
      <c r="M4" s="2">
        <v>0</v>
      </c>
      <c r="N4" s="2">
        <v>0</v>
      </c>
      <c r="O4" s="2">
        <v>2</v>
      </c>
      <c r="P4" s="2">
        <v>0</v>
      </c>
      <c r="Q4" s="6">
        <v>18.399999999999999</v>
      </c>
      <c r="R4" s="6">
        <v>18.399999999999999</v>
      </c>
      <c r="S4" s="2">
        <v>1.4</v>
      </c>
      <c r="T4" s="8">
        <f t="shared" ref="T4:T34" si="2">R4+S4</f>
        <v>19.799999999999997</v>
      </c>
      <c r="U4" s="2">
        <v>14</v>
      </c>
      <c r="V4" s="2">
        <v>29</v>
      </c>
      <c r="W4" s="2">
        <v>126</v>
      </c>
      <c r="X4" s="3">
        <f t="shared" ref="X4:X34" si="3">I4/$H4</f>
        <v>0.75949367088607589</v>
      </c>
      <c r="Y4" s="3">
        <f t="shared" ref="Y4:Y34" si="4">J4/$H4</f>
        <v>8.7633885102239531E-2</v>
      </c>
      <c r="Z4" s="3">
        <f t="shared" ref="Z4:Z34" si="5">K4/$H4</f>
        <v>0.84712755598831546</v>
      </c>
      <c r="AA4" s="3">
        <f t="shared" ref="AA4:AA34" si="6">L4/$H4</f>
        <v>0.75949367088607589</v>
      </c>
      <c r="AB4" s="3">
        <f>(K4-M4)/$H4</f>
        <v>0.84712755598831546</v>
      </c>
      <c r="AC4" s="3">
        <f>Q4/$H4</f>
        <v>0.53748782862706912</v>
      </c>
      <c r="AD4" s="3">
        <f>S4/$H4</f>
        <v>4.0895813047711775E-2</v>
      </c>
      <c r="AE4" s="8">
        <f>(Q4+S4)/$H4</f>
        <v>0.57838364167478085</v>
      </c>
      <c r="AF4" s="3">
        <f t="shared" ref="AF4:AF34" si="7">R4/$H4</f>
        <v>0.53748782862706912</v>
      </c>
      <c r="AG4" s="3">
        <f t="shared" ref="AG4:AG34" si="8">T4/$H4</f>
        <v>0.57838364167478085</v>
      </c>
      <c r="AH4" s="2"/>
    </row>
    <row r="5" spans="1:34" x14ac:dyDescent="0.25">
      <c r="A5" s="1" t="s">
        <v>76</v>
      </c>
      <c r="B5" s="2" t="s">
        <v>77</v>
      </c>
      <c r="C5" s="2" t="s">
        <v>32</v>
      </c>
      <c r="D5" s="2">
        <v>20</v>
      </c>
      <c r="E5" s="2">
        <v>34</v>
      </c>
      <c r="F5" s="2">
        <v>34</v>
      </c>
      <c r="G5" s="2">
        <v>3015</v>
      </c>
      <c r="H5" s="2">
        <f t="shared" si="0"/>
        <v>33.5</v>
      </c>
      <c r="I5" s="2">
        <v>1</v>
      </c>
      <c r="J5" s="2">
        <v>1</v>
      </c>
      <c r="K5" s="2">
        <f t="shared" si="1"/>
        <v>2</v>
      </c>
      <c r="L5" s="2">
        <v>1</v>
      </c>
      <c r="M5" s="2">
        <v>0</v>
      </c>
      <c r="N5" s="2">
        <v>0</v>
      </c>
      <c r="O5" s="2">
        <v>10</v>
      </c>
      <c r="P5" s="2">
        <v>1</v>
      </c>
      <c r="Q5" s="6">
        <v>1</v>
      </c>
      <c r="R5" s="6">
        <v>1</v>
      </c>
      <c r="S5" s="2">
        <v>1.7</v>
      </c>
      <c r="T5" s="8">
        <f t="shared" si="2"/>
        <v>2.7</v>
      </c>
      <c r="U5" s="2">
        <v>71</v>
      </c>
      <c r="V5" s="2">
        <v>200</v>
      </c>
      <c r="W5" s="2">
        <v>36</v>
      </c>
      <c r="X5" s="3">
        <f t="shared" si="3"/>
        <v>2.9850746268656716E-2</v>
      </c>
      <c r="Y5" s="3">
        <f t="shared" si="4"/>
        <v>2.9850746268656716E-2</v>
      </c>
      <c r="Z5" s="3">
        <f t="shared" si="5"/>
        <v>5.9701492537313432E-2</v>
      </c>
      <c r="AA5" s="3">
        <f t="shared" si="6"/>
        <v>2.9850746268656716E-2</v>
      </c>
      <c r="AB5" s="3">
        <f t="shared" ref="AB5:AB34" si="9">(K5-M5)/$H5</f>
        <v>5.9701492537313432E-2</v>
      </c>
      <c r="AC5" s="3">
        <f t="shared" ref="AC5:AC34" si="10">Q5/$H5</f>
        <v>2.9850746268656716E-2</v>
      </c>
      <c r="AD5" s="3">
        <f t="shared" ref="AD5:AD34" si="11">S5/$H5</f>
        <v>5.0746268656716415E-2</v>
      </c>
      <c r="AE5" s="8">
        <f t="shared" ref="AE5:AE34" si="12">(Q5+S5)/$H5</f>
        <v>8.0597014925373134E-2</v>
      </c>
      <c r="AF5" s="3">
        <f t="shared" si="7"/>
        <v>2.9850746268656716E-2</v>
      </c>
      <c r="AG5" s="3">
        <f t="shared" si="8"/>
        <v>8.0597014925373134E-2</v>
      </c>
      <c r="AH5" s="2"/>
    </row>
    <row r="6" spans="1:34" x14ac:dyDescent="0.25">
      <c r="A6" s="1" t="s">
        <v>33</v>
      </c>
      <c r="B6" s="2" t="s">
        <v>77</v>
      </c>
      <c r="C6" s="2" t="s">
        <v>34</v>
      </c>
      <c r="D6" s="2">
        <v>32</v>
      </c>
      <c r="E6" s="2">
        <v>33</v>
      </c>
      <c r="F6" s="2">
        <v>33</v>
      </c>
      <c r="G6" s="2">
        <v>2477</v>
      </c>
      <c r="H6" s="2">
        <f t="shared" si="0"/>
        <v>27.522222222222222</v>
      </c>
      <c r="I6" s="2">
        <v>5</v>
      </c>
      <c r="J6" s="2">
        <v>5</v>
      </c>
      <c r="K6" s="2">
        <f t="shared" si="1"/>
        <v>10</v>
      </c>
      <c r="L6" s="2">
        <v>2</v>
      </c>
      <c r="M6" s="2">
        <v>3</v>
      </c>
      <c r="N6" s="2">
        <v>3</v>
      </c>
      <c r="O6" s="2">
        <v>7</v>
      </c>
      <c r="P6" s="2">
        <v>0</v>
      </c>
      <c r="Q6" s="6">
        <v>3.9</v>
      </c>
      <c r="R6" s="6">
        <v>1.5</v>
      </c>
      <c r="S6" s="2">
        <v>4.8</v>
      </c>
      <c r="T6" s="8">
        <f t="shared" si="2"/>
        <v>6.3</v>
      </c>
      <c r="U6" s="2">
        <v>28</v>
      </c>
      <c r="V6" s="2">
        <v>208</v>
      </c>
      <c r="W6" s="2">
        <v>111</v>
      </c>
      <c r="X6" s="3">
        <f t="shared" si="3"/>
        <v>0.18167137666532096</v>
      </c>
      <c r="Y6" s="3">
        <f t="shared" si="4"/>
        <v>0.18167137666532096</v>
      </c>
      <c r="Z6" s="3">
        <f t="shared" si="5"/>
        <v>0.36334275333064192</v>
      </c>
      <c r="AA6" s="3">
        <f t="shared" si="6"/>
        <v>7.2668550666128387E-2</v>
      </c>
      <c r="AB6" s="3">
        <f t="shared" si="9"/>
        <v>0.25433992733144933</v>
      </c>
      <c r="AC6" s="3">
        <f t="shared" si="10"/>
        <v>0.14170367379895035</v>
      </c>
      <c r="AD6" s="3">
        <f t="shared" si="11"/>
        <v>0.17440452159870812</v>
      </c>
      <c r="AE6" s="8">
        <f t="shared" si="12"/>
        <v>0.31610819539765844</v>
      </c>
      <c r="AF6" s="3">
        <f t="shared" si="7"/>
        <v>5.4501412999596287E-2</v>
      </c>
      <c r="AG6" s="3">
        <f t="shared" si="8"/>
        <v>0.22890593459830438</v>
      </c>
      <c r="AH6" s="2"/>
    </row>
    <row r="7" spans="1:34" x14ac:dyDescent="0.25">
      <c r="A7" s="1" t="s">
        <v>35</v>
      </c>
      <c r="B7" s="2" t="s">
        <v>77</v>
      </c>
      <c r="C7" s="2" t="s">
        <v>36</v>
      </c>
      <c r="D7" s="2">
        <v>31</v>
      </c>
      <c r="E7" s="2">
        <v>33</v>
      </c>
      <c r="F7" s="2">
        <v>32</v>
      </c>
      <c r="G7" s="2">
        <v>2826</v>
      </c>
      <c r="H7" s="2">
        <f t="shared" si="0"/>
        <v>31.4</v>
      </c>
      <c r="I7" s="2">
        <v>2</v>
      </c>
      <c r="J7" s="2">
        <v>2</v>
      </c>
      <c r="K7" s="2">
        <f t="shared" si="1"/>
        <v>4</v>
      </c>
      <c r="L7" s="2">
        <v>2</v>
      </c>
      <c r="M7" s="2">
        <v>0</v>
      </c>
      <c r="N7" s="2">
        <v>0</v>
      </c>
      <c r="O7" s="2">
        <v>5</v>
      </c>
      <c r="P7" s="2">
        <v>0</v>
      </c>
      <c r="Q7" s="6">
        <v>1.7</v>
      </c>
      <c r="R7" s="6">
        <v>1.7</v>
      </c>
      <c r="S7" s="2">
        <v>4</v>
      </c>
      <c r="T7" s="8">
        <f t="shared" si="2"/>
        <v>5.7</v>
      </c>
      <c r="U7" s="2">
        <v>66</v>
      </c>
      <c r="V7" s="2">
        <v>141</v>
      </c>
      <c r="W7" s="2">
        <v>138</v>
      </c>
      <c r="X7" s="3">
        <f t="shared" si="3"/>
        <v>6.3694267515923567E-2</v>
      </c>
      <c r="Y7" s="3">
        <f t="shared" si="4"/>
        <v>6.3694267515923567E-2</v>
      </c>
      <c r="Z7" s="3">
        <f t="shared" si="5"/>
        <v>0.12738853503184713</v>
      </c>
      <c r="AA7" s="3">
        <f t="shared" si="6"/>
        <v>6.3694267515923567E-2</v>
      </c>
      <c r="AB7" s="3">
        <f t="shared" si="9"/>
        <v>0.12738853503184713</v>
      </c>
      <c r="AC7" s="3">
        <f t="shared" si="10"/>
        <v>5.4140127388535034E-2</v>
      </c>
      <c r="AD7" s="3">
        <f t="shared" si="11"/>
        <v>0.12738853503184713</v>
      </c>
      <c r="AE7" s="8">
        <f t="shared" si="12"/>
        <v>0.18152866242038218</v>
      </c>
      <c r="AF7" s="3">
        <f t="shared" si="7"/>
        <v>5.4140127388535034E-2</v>
      </c>
      <c r="AG7" s="3">
        <f t="shared" si="8"/>
        <v>0.18152866242038218</v>
      </c>
      <c r="AH7" s="2"/>
    </row>
    <row r="8" spans="1:34" x14ac:dyDescent="0.25">
      <c r="A8" s="1" t="s">
        <v>37</v>
      </c>
      <c r="B8" s="2" t="s">
        <v>82</v>
      </c>
      <c r="C8" s="2" t="s">
        <v>38</v>
      </c>
      <c r="D8" s="2">
        <v>24</v>
      </c>
      <c r="E8" s="2">
        <v>33</v>
      </c>
      <c r="F8" s="2">
        <v>31</v>
      </c>
      <c r="G8" s="2">
        <v>2663</v>
      </c>
      <c r="H8" s="2">
        <f t="shared" si="0"/>
        <v>29.588888888888889</v>
      </c>
      <c r="I8" s="2">
        <v>7</v>
      </c>
      <c r="J8" s="2">
        <v>10</v>
      </c>
      <c r="K8" s="2">
        <f t="shared" si="1"/>
        <v>17</v>
      </c>
      <c r="L8" s="2">
        <v>6</v>
      </c>
      <c r="M8" s="2">
        <v>1</v>
      </c>
      <c r="N8" s="2">
        <v>1</v>
      </c>
      <c r="O8" s="2">
        <v>4</v>
      </c>
      <c r="P8" s="2">
        <v>0</v>
      </c>
      <c r="Q8" s="6">
        <v>3.4</v>
      </c>
      <c r="R8" s="6">
        <v>2.7</v>
      </c>
      <c r="S8" s="2">
        <v>7.1</v>
      </c>
      <c r="T8" s="8">
        <f t="shared" si="2"/>
        <v>9.8000000000000007</v>
      </c>
      <c r="U8" s="2">
        <v>138</v>
      </c>
      <c r="V8" s="2">
        <v>171</v>
      </c>
      <c r="W8" s="2">
        <v>266</v>
      </c>
      <c r="X8" s="3">
        <f t="shared" si="3"/>
        <v>0.23657529102515959</v>
      </c>
      <c r="Y8" s="3">
        <f t="shared" si="4"/>
        <v>0.33796470146451368</v>
      </c>
      <c r="Z8" s="3">
        <f t="shared" si="5"/>
        <v>0.57453999248967336</v>
      </c>
      <c r="AA8" s="3">
        <f t="shared" si="6"/>
        <v>0.20277882087870822</v>
      </c>
      <c r="AB8" s="3">
        <f t="shared" si="9"/>
        <v>0.54074352234322198</v>
      </c>
      <c r="AC8" s="3">
        <f t="shared" si="10"/>
        <v>0.11490799849793466</v>
      </c>
      <c r="AD8" s="3">
        <f t="shared" si="11"/>
        <v>0.23995493803980472</v>
      </c>
      <c r="AE8" s="8">
        <f t="shared" si="12"/>
        <v>0.35486293653773937</v>
      </c>
      <c r="AF8" s="3">
        <f t="shared" si="7"/>
        <v>9.1250469395418712E-2</v>
      </c>
      <c r="AG8" s="3">
        <f t="shared" si="8"/>
        <v>0.33120540743522348</v>
      </c>
      <c r="AH8" s="2"/>
    </row>
    <row r="9" spans="1:34" x14ac:dyDescent="0.25">
      <c r="A9" s="1" t="s">
        <v>39</v>
      </c>
      <c r="B9" s="2" t="s">
        <v>77</v>
      </c>
      <c r="C9" s="2" t="s">
        <v>36</v>
      </c>
      <c r="D9" s="2">
        <v>31</v>
      </c>
      <c r="E9" s="2">
        <v>31</v>
      </c>
      <c r="F9" s="2">
        <v>31</v>
      </c>
      <c r="G9" s="2">
        <v>2448</v>
      </c>
      <c r="H9" s="2">
        <f t="shared" si="0"/>
        <v>27.2</v>
      </c>
      <c r="I9" s="2">
        <v>4</v>
      </c>
      <c r="J9" s="2">
        <v>1</v>
      </c>
      <c r="K9" s="2">
        <f t="shared" si="1"/>
        <v>5</v>
      </c>
      <c r="L9" s="2">
        <v>4</v>
      </c>
      <c r="M9" s="2">
        <v>0</v>
      </c>
      <c r="N9" s="2">
        <v>0</v>
      </c>
      <c r="O9" s="2">
        <v>5</v>
      </c>
      <c r="P9" s="2">
        <v>2</v>
      </c>
      <c r="Q9" s="6">
        <v>1.6</v>
      </c>
      <c r="R9" s="6">
        <v>1.6</v>
      </c>
      <c r="S9" s="2">
        <v>1.1000000000000001</v>
      </c>
      <c r="T9" s="8">
        <f t="shared" si="2"/>
        <v>2.7</v>
      </c>
      <c r="U9" s="2">
        <v>24</v>
      </c>
      <c r="V9" s="2">
        <v>95</v>
      </c>
      <c r="W9" s="2">
        <v>11</v>
      </c>
      <c r="X9" s="3">
        <f t="shared" si="3"/>
        <v>0.14705882352941177</v>
      </c>
      <c r="Y9" s="3">
        <f t="shared" si="4"/>
        <v>3.6764705882352942E-2</v>
      </c>
      <c r="Z9" s="3">
        <f t="shared" si="5"/>
        <v>0.18382352941176472</v>
      </c>
      <c r="AA9" s="3">
        <f t="shared" si="6"/>
        <v>0.14705882352941177</v>
      </c>
      <c r="AB9" s="3">
        <f t="shared" si="9"/>
        <v>0.18382352941176472</v>
      </c>
      <c r="AC9" s="3">
        <f t="shared" si="10"/>
        <v>5.8823529411764712E-2</v>
      </c>
      <c r="AD9" s="3">
        <f t="shared" si="11"/>
        <v>4.0441176470588237E-2</v>
      </c>
      <c r="AE9" s="8">
        <f t="shared" si="12"/>
        <v>9.9264705882352949E-2</v>
      </c>
      <c r="AF9" s="3">
        <f t="shared" si="7"/>
        <v>5.8823529411764712E-2</v>
      </c>
      <c r="AG9" s="3">
        <f t="shared" si="8"/>
        <v>9.9264705882352949E-2</v>
      </c>
      <c r="AH9" s="2"/>
    </row>
    <row r="10" spans="1:34" x14ac:dyDescent="0.25">
      <c r="A10" s="1" t="s">
        <v>40</v>
      </c>
      <c r="B10" s="2" t="s">
        <v>77</v>
      </c>
      <c r="C10" s="2" t="s">
        <v>36</v>
      </c>
      <c r="D10" s="2">
        <v>24</v>
      </c>
      <c r="E10" s="2">
        <v>30</v>
      </c>
      <c r="F10" s="2">
        <v>30</v>
      </c>
      <c r="G10" s="2">
        <v>2511</v>
      </c>
      <c r="H10" s="2">
        <f t="shared" si="0"/>
        <v>27.9</v>
      </c>
      <c r="I10" s="2">
        <v>0</v>
      </c>
      <c r="J10" s="2">
        <v>0</v>
      </c>
      <c r="K10" s="2">
        <f t="shared" si="1"/>
        <v>0</v>
      </c>
      <c r="L10" s="2">
        <v>0</v>
      </c>
      <c r="M10" s="2">
        <v>0</v>
      </c>
      <c r="N10" s="2">
        <v>0</v>
      </c>
      <c r="O10" s="2">
        <v>4</v>
      </c>
      <c r="P10" s="2">
        <v>0</v>
      </c>
      <c r="Q10" s="6">
        <v>0.9</v>
      </c>
      <c r="R10" s="6">
        <v>0.9</v>
      </c>
      <c r="S10" s="2">
        <v>0.6</v>
      </c>
      <c r="T10" s="8">
        <f t="shared" si="2"/>
        <v>1.5</v>
      </c>
      <c r="U10" s="2">
        <v>34</v>
      </c>
      <c r="V10" s="2">
        <v>85</v>
      </c>
      <c r="W10" s="2">
        <v>2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  <c r="AB10" s="3">
        <f t="shared" si="9"/>
        <v>0</v>
      </c>
      <c r="AC10" s="3">
        <f t="shared" si="10"/>
        <v>3.2258064516129031E-2</v>
      </c>
      <c r="AD10" s="3">
        <f t="shared" si="11"/>
        <v>2.1505376344086023E-2</v>
      </c>
      <c r="AE10" s="8">
        <f t="shared" si="12"/>
        <v>5.3763440860215055E-2</v>
      </c>
      <c r="AF10" s="3">
        <f t="shared" si="7"/>
        <v>3.2258064516129031E-2</v>
      </c>
      <c r="AG10" s="3">
        <f t="shared" si="8"/>
        <v>5.3763440860215055E-2</v>
      </c>
      <c r="AH10" s="2"/>
    </row>
    <row r="11" spans="1:34" x14ac:dyDescent="0.25">
      <c r="A11" s="1" t="s">
        <v>41</v>
      </c>
      <c r="B11" s="2" t="s">
        <v>77</v>
      </c>
      <c r="C11" s="2" t="s">
        <v>32</v>
      </c>
      <c r="D11" s="2">
        <v>20</v>
      </c>
      <c r="E11" s="2">
        <v>28</v>
      </c>
      <c r="F11" s="2">
        <v>17</v>
      </c>
      <c r="G11" s="2">
        <v>1619</v>
      </c>
      <c r="H11" s="2">
        <f t="shared" si="0"/>
        <v>17.988888888888887</v>
      </c>
      <c r="I11" s="2">
        <v>1</v>
      </c>
      <c r="J11" s="2">
        <v>3</v>
      </c>
      <c r="K11" s="2">
        <f t="shared" si="1"/>
        <v>4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6">
        <v>1.6</v>
      </c>
      <c r="R11" s="6">
        <v>1.6</v>
      </c>
      <c r="S11" s="2">
        <v>2.2000000000000002</v>
      </c>
      <c r="T11" s="8">
        <f t="shared" si="2"/>
        <v>3.8000000000000003</v>
      </c>
      <c r="U11" s="2">
        <v>42</v>
      </c>
      <c r="V11" s="2">
        <v>119</v>
      </c>
      <c r="W11" s="2">
        <v>64</v>
      </c>
      <c r="X11" s="3">
        <f t="shared" si="3"/>
        <v>5.5589870290302663E-2</v>
      </c>
      <c r="Y11" s="3">
        <f t="shared" si="4"/>
        <v>0.166769610870908</v>
      </c>
      <c r="Z11" s="3">
        <f t="shared" si="5"/>
        <v>0.22235948116121065</v>
      </c>
      <c r="AA11" s="3">
        <f t="shared" si="6"/>
        <v>5.5589870290302663E-2</v>
      </c>
      <c r="AB11" s="3">
        <f t="shared" si="9"/>
        <v>0.22235948116121065</v>
      </c>
      <c r="AC11" s="3">
        <f t="shared" si="10"/>
        <v>8.8943792464484264E-2</v>
      </c>
      <c r="AD11" s="3">
        <f t="shared" si="11"/>
        <v>0.12229771463866586</v>
      </c>
      <c r="AE11" s="8">
        <f t="shared" si="12"/>
        <v>0.21124150710315012</v>
      </c>
      <c r="AF11" s="3">
        <f t="shared" si="7"/>
        <v>8.8943792464484264E-2</v>
      </c>
      <c r="AG11" s="3">
        <f t="shared" si="8"/>
        <v>0.21124150710315012</v>
      </c>
      <c r="AH11" s="2"/>
    </row>
    <row r="12" spans="1:34" x14ac:dyDescent="0.25">
      <c r="A12" s="1" t="s">
        <v>42</v>
      </c>
      <c r="B12" s="2" t="s">
        <v>77</v>
      </c>
      <c r="C12" s="2" t="s">
        <v>36</v>
      </c>
      <c r="D12" s="2">
        <v>23</v>
      </c>
      <c r="E12" s="2">
        <v>27</v>
      </c>
      <c r="F12" s="2">
        <v>17</v>
      </c>
      <c r="G12" s="2">
        <v>1609</v>
      </c>
      <c r="H12" s="2">
        <f t="shared" si="0"/>
        <v>17.877777777777776</v>
      </c>
      <c r="I12" s="2">
        <v>1</v>
      </c>
      <c r="J12" s="2">
        <v>3</v>
      </c>
      <c r="K12" s="2">
        <f t="shared" si="1"/>
        <v>4</v>
      </c>
      <c r="L12" s="2">
        <v>1</v>
      </c>
      <c r="M12" s="2">
        <v>0</v>
      </c>
      <c r="N12" s="2">
        <v>0</v>
      </c>
      <c r="O12" s="2">
        <v>3</v>
      </c>
      <c r="P12" s="2">
        <v>1</v>
      </c>
      <c r="Q12" s="6">
        <v>2.2000000000000002</v>
      </c>
      <c r="R12" s="6">
        <v>2.2000000000000002</v>
      </c>
      <c r="S12" s="2">
        <v>2</v>
      </c>
      <c r="T12" s="8">
        <f t="shared" si="2"/>
        <v>4.2</v>
      </c>
      <c r="U12" s="2">
        <v>80</v>
      </c>
      <c r="V12" s="2">
        <v>55</v>
      </c>
      <c r="W12" s="2">
        <v>129</v>
      </c>
      <c r="X12" s="3">
        <f t="shared" si="3"/>
        <v>5.593536357986327E-2</v>
      </c>
      <c r="Y12" s="3">
        <f t="shared" si="4"/>
        <v>0.16780609073958982</v>
      </c>
      <c r="Z12" s="3">
        <f t="shared" si="5"/>
        <v>0.22374145431945308</v>
      </c>
      <c r="AA12" s="3">
        <f t="shared" si="6"/>
        <v>5.593536357986327E-2</v>
      </c>
      <c r="AB12" s="3">
        <f t="shared" si="9"/>
        <v>0.22374145431945308</v>
      </c>
      <c r="AC12" s="3">
        <f t="shared" si="10"/>
        <v>0.12305779987569922</v>
      </c>
      <c r="AD12" s="3">
        <f t="shared" si="11"/>
        <v>0.11187072715972654</v>
      </c>
      <c r="AE12" s="8">
        <f t="shared" si="12"/>
        <v>0.23492852703542577</v>
      </c>
      <c r="AF12" s="3">
        <f t="shared" si="7"/>
        <v>0.12305779987569922</v>
      </c>
      <c r="AG12" s="3">
        <f t="shared" si="8"/>
        <v>0.23492852703542577</v>
      </c>
      <c r="AH12" s="2"/>
    </row>
    <row r="13" spans="1:34" x14ac:dyDescent="0.25">
      <c r="A13" s="1" t="s">
        <v>43</v>
      </c>
      <c r="B13" s="2" t="s">
        <v>77</v>
      </c>
      <c r="C13" s="2" t="s">
        <v>38</v>
      </c>
      <c r="D13" s="2">
        <v>18</v>
      </c>
      <c r="E13" s="2">
        <v>30</v>
      </c>
      <c r="F13" s="2">
        <v>17</v>
      </c>
      <c r="G13" s="2">
        <v>1604</v>
      </c>
      <c r="H13" s="2">
        <f t="shared" si="0"/>
        <v>17.822222222222223</v>
      </c>
      <c r="I13" s="2">
        <v>3</v>
      </c>
      <c r="J13" s="2">
        <v>5</v>
      </c>
      <c r="K13" s="2">
        <f t="shared" si="1"/>
        <v>8</v>
      </c>
      <c r="L13" s="2">
        <v>3</v>
      </c>
      <c r="M13" s="2">
        <v>0</v>
      </c>
      <c r="N13" s="2">
        <v>0</v>
      </c>
      <c r="O13" s="2">
        <v>2</v>
      </c>
      <c r="P13" s="2">
        <v>0</v>
      </c>
      <c r="Q13" s="6">
        <v>3.7</v>
      </c>
      <c r="R13" s="6">
        <v>3.7</v>
      </c>
      <c r="S13" s="2">
        <v>3</v>
      </c>
      <c r="T13" s="8">
        <f t="shared" si="2"/>
        <v>6.7</v>
      </c>
      <c r="U13" s="2">
        <v>62</v>
      </c>
      <c r="V13" s="2">
        <v>77</v>
      </c>
      <c r="W13" s="2">
        <v>175</v>
      </c>
      <c r="X13" s="3">
        <f t="shared" si="3"/>
        <v>0.16832917705735662</v>
      </c>
      <c r="Y13" s="3">
        <f t="shared" si="4"/>
        <v>0.28054862842892769</v>
      </c>
      <c r="Z13" s="3">
        <f t="shared" si="5"/>
        <v>0.44887780548628425</v>
      </c>
      <c r="AA13" s="3">
        <f t="shared" si="6"/>
        <v>0.16832917705735662</v>
      </c>
      <c r="AB13" s="3">
        <f t="shared" si="9"/>
        <v>0.44887780548628425</v>
      </c>
      <c r="AC13" s="3">
        <f t="shared" si="10"/>
        <v>0.20760598503740649</v>
      </c>
      <c r="AD13" s="3">
        <f t="shared" si="11"/>
        <v>0.16832917705735662</v>
      </c>
      <c r="AE13" s="8">
        <f t="shared" si="12"/>
        <v>0.37593516209476308</v>
      </c>
      <c r="AF13" s="3">
        <f t="shared" si="7"/>
        <v>0.20760598503740649</v>
      </c>
      <c r="AG13" s="3">
        <f t="shared" si="8"/>
        <v>0.37593516209476308</v>
      </c>
      <c r="AH13" s="2"/>
    </row>
    <row r="14" spans="1:34" x14ac:dyDescent="0.25">
      <c r="A14" s="1" t="s">
        <v>44</v>
      </c>
      <c r="B14" s="2" t="s">
        <v>77</v>
      </c>
      <c r="C14" s="2" t="s">
        <v>45</v>
      </c>
      <c r="D14" s="2">
        <v>26</v>
      </c>
      <c r="E14" s="2">
        <v>21</v>
      </c>
      <c r="F14" s="2">
        <v>15</v>
      </c>
      <c r="G14" s="2">
        <v>1131</v>
      </c>
      <c r="H14" s="2">
        <f t="shared" si="0"/>
        <v>12.566666666666666</v>
      </c>
      <c r="I14" s="2">
        <v>0</v>
      </c>
      <c r="J14" s="2">
        <v>0</v>
      </c>
      <c r="K14" s="2">
        <f t="shared" si="1"/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6">
        <v>2</v>
      </c>
      <c r="R14" s="6">
        <v>2</v>
      </c>
      <c r="S14" s="2">
        <v>1.4</v>
      </c>
      <c r="T14" s="8">
        <f t="shared" si="2"/>
        <v>3.4</v>
      </c>
      <c r="U14" s="2">
        <v>19</v>
      </c>
      <c r="V14" s="2">
        <v>38</v>
      </c>
      <c r="W14" s="2">
        <v>76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  <c r="AB14" s="3">
        <f t="shared" si="9"/>
        <v>0</v>
      </c>
      <c r="AC14" s="3">
        <f t="shared" si="10"/>
        <v>0.15915119363395225</v>
      </c>
      <c r="AD14" s="3">
        <f t="shared" si="11"/>
        <v>0.11140583554376657</v>
      </c>
      <c r="AE14" s="8">
        <f t="shared" si="12"/>
        <v>0.27055702917771884</v>
      </c>
      <c r="AF14" s="3">
        <f t="shared" si="7"/>
        <v>0.15915119363395225</v>
      </c>
      <c r="AG14" s="3">
        <f t="shared" si="8"/>
        <v>0.27055702917771884</v>
      </c>
      <c r="AH14" s="2"/>
    </row>
    <row r="15" spans="1:34" x14ac:dyDescent="0.25">
      <c r="A15" s="1" t="s">
        <v>46</v>
      </c>
      <c r="B15" s="2" t="s">
        <v>77</v>
      </c>
      <c r="C15" s="2" t="s">
        <v>38</v>
      </c>
      <c r="D15" s="2">
        <v>21</v>
      </c>
      <c r="E15" s="2">
        <v>14</v>
      </c>
      <c r="F15" s="2">
        <v>12</v>
      </c>
      <c r="G15" s="2">
        <v>1054</v>
      </c>
      <c r="H15" s="2">
        <f t="shared" si="0"/>
        <v>11.71111111111111</v>
      </c>
      <c r="I15" s="2">
        <v>2</v>
      </c>
      <c r="J15" s="2">
        <v>3</v>
      </c>
      <c r="K15" s="2">
        <f t="shared" si="1"/>
        <v>5</v>
      </c>
      <c r="L15" s="2">
        <v>2</v>
      </c>
      <c r="M15" s="2">
        <v>0</v>
      </c>
      <c r="N15" s="2">
        <v>0</v>
      </c>
      <c r="O15" s="2">
        <v>0</v>
      </c>
      <c r="P15" s="2">
        <v>0</v>
      </c>
      <c r="Q15" s="6">
        <v>2</v>
      </c>
      <c r="R15" s="6">
        <v>2</v>
      </c>
      <c r="S15" s="2">
        <v>2.2000000000000002</v>
      </c>
      <c r="T15" s="8">
        <f t="shared" si="2"/>
        <v>4.2</v>
      </c>
      <c r="U15" s="2">
        <v>31</v>
      </c>
      <c r="V15" s="2">
        <v>23</v>
      </c>
      <c r="W15" s="2">
        <v>102</v>
      </c>
      <c r="X15" s="3">
        <f t="shared" si="3"/>
        <v>0.17077798861480076</v>
      </c>
      <c r="Y15" s="3">
        <f t="shared" si="4"/>
        <v>0.25616698292220114</v>
      </c>
      <c r="Z15" s="3">
        <f t="shared" si="5"/>
        <v>0.42694497153700195</v>
      </c>
      <c r="AA15" s="3">
        <f t="shared" si="6"/>
        <v>0.17077798861480076</v>
      </c>
      <c r="AB15" s="3">
        <f t="shared" si="9"/>
        <v>0.42694497153700195</v>
      </c>
      <c r="AC15" s="3">
        <f t="shared" si="10"/>
        <v>0.17077798861480076</v>
      </c>
      <c r="AD15" s="3">
        <f t="shared" si="11"/>
        <v>0.18785578747628087</v>
      </c>
      <c r="AE15" s="8">
        <f t="shared" si="12"/>
        <v>0.35863377609108166</v>
      </c>
      <c r="AF15" s="3">
        <f t="shared" si="7"/>
        <v>0.17077798861480076</v>
      </c>
      <c r="AG15" s="3">
        <f t="shared" si="8"/>
        <v>0.35863377609108166</v>
      </c>
      <c r="AH15" s="2"/>
    </row>
    <row r="16" spans="1:34" x14ac:dyDescent="0.25">
      <c r="A16" s="1" t="s">
        <v>47</v>
      </c>
      <c r="B16" s="2" t="s">
        <v>77</v>
      </c>
      <c r="C16" s="2" t="s">
        <v>32</v>
      </c>
      <c r="D16" s="2">
        <v>23</v>
      </c>
      <c r="E16" s="2">
        <v>17</v>
      </c>
      <c r="F16" s="2">
        <v>11</v>
      </c>
      <c r="G16" s="2">
        <v>109</v>
      </c>
      <c r="H16" s="2">
        <f t="shared" si="0"/>
        <v>1.211111111111111</v>
      </c>
      <c r="I16" s="2">
        <v>0</v>
      </c>
      <c r="J16" s="2">
        <v>2</v>
      </c>
      <c r="K16" s="2">
        <f t="shared" si="1"/>
        <v>2</v>
      </c>
      <c r="L16" s="2">
        <v>0</v>
      </c>
      <c r="M16" s="2">
        <v>0</v>
      </c>
      <c r="N16" s="2">
        <v>0</v>
      </c>
      <c r="O16" s="2">
        <v>3</v>
      </c>
      <c r="P16" s="2">
        <v>1</v>
      </c>
      <c r="Q16" s="6">
        <v>0.4</v>
      </c>
      <c r="R16" s="6">
        <v>0.4</v>
      </c>
      <c r="S16" s="2">
        <v>1.1000000000000001</v>
      </c>
      <c r="T16" s="8">
        <f t="shared" si="2"/>
        <v>1.5</v>
      </c>
      <c r="U16" s="2">
        <v>23</v>
      </c>
      <c r="V16" s="2">
        <v>91</v>
      </c>
      <c r="W16" s="2">
        <v>40</v>
      </c>
      <c r="X16" s="3">
        <f t="shared" si="3"/>
        <v>0</v>
      </c>
      <c r="Y16" s="3">
        <f t="shared" si="4"/>
        <v>1.6513761467889909</v>
      </c>
      <c r="Z16" s="3">
        <f t="shared" si="5"/>
        <v>1.6513761467889909</v>
      </c>
      <c r="AA16" s="3">
        <f t="shared" si="6"/>
        <v>0</v>
      </c>
      <c r="AB16" s="3">
        <f t="shared" si="9"/>
        <v>1.6513761467889909</v>
      </c>
      <c r="AC16" s="3">
        <f t="shared" si="10"/>
        <v>0.33027522935779818</v>
      </c>
      <c r="AD16" s="3">
        <f t="shared" si="11"/>
        <v>0.90825688073394506</v>
      </c>
      <c r="AE16" s="8">
        <f t="shared" si="12"/>
        <v>1.2385321100917432</v>
      </c>
      <c r="AF16" s="3">
        <f t="shared" si="7"/>
        <v>0.33027522935779818</v>
      </c>
      <c r="AG16" s="3">
        <f t="shared" si="8"/>
        <v>1.2385321100917432</v>
      </c>
      <c r="AH16" s="2"/>
    </row>
    <row r="17" spans="1:34" x14ac:dyDescent="0.25">
      <c r="A17" s="1" t="s">
        <v>48</v>
      </c>
      <c r="B17" s="2" t="s">
        <v>77</v>
      </c>
      <c r="C17" s="2" t="s">
        <v>36</v>
      </c>
      <c r="D17" s="2">
        <v>34</v>
      </c>
      <c r="E17" s="2">
        <v>13</v>
      </c>
      <c r="F17" s="2">
        <v>10</v>
      </c>
      <c r="G17" s="2">
        <v>708</v>
      </c>
      <c r="H17" s="2">
        <f t="shared" si="0"/>
        <v>7.8666666666666663</v>
      </c>
      <c r="I17" s="2">
        <v>1</v>
      </c>
      <c r="J17" s="2">
        <v>0</v>
      </c>
      <c r="K17" s="2">
        <f t="shared" si="1"/>
        <v>1</v>
      </c>
      <c r="L17" s="2">
        <v>1</v>
      </c>
      <c r="M17" s="2">
        <v>0</v>
      </c>
      <c r="N17" s="2">
        <v>0</v>
      </c>
      <c r="O17" s="2">
        <v>4</v>
      </c>
      <c r="P17" s="2">
        <v>3</v>
      </c>
      <c r="Q17" s="6">
        <v>0.5</v>
      </c>
      <c r="R17" s="6">
        <v>0.5</v>
      </c>
      <c r="S17" s="2">
        <v>0</v>
      </c>
      <c r="T17" s="8">
        <f t="shared" si="2"/>
        <v>0.5</v>
      </c>
      <c r="U17" s="2">
        <v>5</v>
      </c>
      <c r="V17" s="2">
        <v>22</v>
      </c>
      <c r="W17" s="2">
        <v>1</v>
      </c>
      <c r="X17" s="3">
        <f t="shared" si="3"/>
        <v>0.1271186440677966</v>
      </c>
      <c r="Y17" s="3">
        <f t="shared" si="4"/>
        <v>0</v>
      </c>
      <c r="Z17" s="3">
        <f t="shared" si="5"/>
        <v>0.1271186440677966</v>
      </c>
      <c r="AA17" s="3">
        <f t="shared" si="6"/>
        <v>0.1271186440677966</v>
      </c>
      <c r="AB17" s="3">
        <f t="shared" si="9"/>
        <v>0.1271186440677966</v>
      </c>
      <c r="AC17" s="3">
        <f t="shared" si="10"/>
        <v>6.3559322033898302E-2</v>
      </c>
      <c r="AD17" s="3">
        <f t="shared" si="11"/>
        <v>0</v>
      </c>
      <c r="AE17" s="8">
        <f t="shared" si="12"/>
        <v>6.3559322033898302E-2</v>
      </c>
      <c r="AF17" s="3">
        <f t="shared" si="7"/>
        <v>6.3559322033898302E-2</v>
      </c>
      <c r="AG17" s="3">
        <f t="shared" si="8"/>
        <v>6.3559322033898302E-2</v>
      </c>
      <c r="AH17" s="2"/>
    </row>
    <row r="18" spans="1:34" x14ac:dyDescent="0.25">
      <c r="A18" s="1" t="s">
        <v>49</v>
      </c>
      <c r="B18" s="2" t="s">
        <v>77</v>
      </c>
      <c r="C18" s="2" t="s">
        <v>32</v>
      </c>
      <c r="D18" s="2">
        <v>31</v>
      </c>
      <c r="E18" s="2">
        <v>11</v>
      </c>
      <c r="F18" s="2">
        <v>9</v>
      </c>
      <c r="G18" s="2">
        <v>630</v>
      </c>
      <c r="H18" s="2">
        <f t="shared" si="0"/>
        <v>7</v>
      </c>
      <c r="I18" s="2">
        <v>0</v>
      </c>
      <c r="J18" s="2">
        <v>1</v>
      </c>
      <c r="K18" s="2">
        <f t="shared" si="1"/>
        <v>1</v>
      </c>
      <c r="L18" s="2">
        <v>0</v>
      </c>
      <c r="M18" s="2">
        <v>0</v>
      </c>
      <c r="N18" s="2">
        <v>0</v>
      </c>
      <c r="O18" s="2">
        <v>2</v>
      </c>
      <c r="P18" s="2">
        <v>0</v>
      </c>
      <c r="Q18" s="6">
        <v>0</v>
      </c>
      <c r="R18" s="6">
        <v>0</v>
      </c>
      <c r="S18" s="2">
        <v>0.4</v>
      </c>
      <c r="T18" s="8">
        <f t="shared" si="2"/>
        <v>0.4</v>
      </c>
      <c r="U18" s="2">
        <v>4</v>
      </c>
      <c r="V18" s="2">
        <v>33</v>
      </c>
      <c r="W18" s="2">
        <v>3</v>
      </c>
      <c r="X18" s="3">
        <f t="shared" si="3"/>
        <v>0</v>
      </c>
      <c r="Y18" s="3">
        <f t="shared" si="4"/>
        <v>0.14285714285714285</v>
      </c>
      <c r="Z18" s="3">
        <f t="shared" si="5"/>
        <v>0.14285714285714285</v>
      </c>
      <c r="AA18" s="3">
        <f t="shared" si="6"/>
        <v>0</v>
      </c>
      <c r="AB18" s="3">
        <f t="shared" si="9"/>
        <v>0.14285714285714285</v>
      </c>
      <c r="AC18" s="3">
        <f t="shared" si="10"/>
        <v>0</v>
      </c>
      <c r="AD18" s="3">
        <f t="shared" si="11"/>
        <v>5.7142857142857148E-2</v>
      </c>
      <c r="AE18" s="8">
        <f t="shared" si="12"/>
        <v>5.7142857142857148E-2</v>
      </c>
      <c r="AF18" s="3">
        <f t="shared" si="7"/>
        <v>0</v>
      </c>
      <c r="AG18" s="3">
        <f t="shared" si="8"/>
        <v>5.7142857142857148E-2</v>
      </c>
      <c r="AH18" s="2"/>
    </row>
    <row r="19" spans="1:34" x14ac:dyDescent="0.25">
      <c r="A19" s="1" t="s">
        <v>50</v>
      </c>
      <c r="B19" s="2" t="s">
        <v>77</v>
      </c>
      <c r="C19" s="2" t="s">
        <v>34</v>
      </c>
      <c r="D19" s="2">
        <v>25</v>
      </c>
      <c r="E19" s="2">
        <v>24</v>
      </c>
      <c r="F19" s="2">
        <v>8</v>
      </c>
      <c r="G19" s="2">
        <v>967</v>
      </c>
      <c r="H19" s="2">
        <f t="shared" si="0"/>
        <v>10.744444444444444</v>
      </c>
      <c r="I19" s="2">
        <v>2</v>
      </c>
      <c r="J19" s="2">
        <v>2</v>
      </c>
      <c r="K19" s="2">
        <f t="shared" si="1"/>
        <v>4</v>
      </c>
      <c r="L19" s="2">
        <v>2</v>
      </c>
      <c r="M19" s="2">
        <v>0</v>
      </c>
      <c r="N19" s="2">
        <v>0</v>
      </c>
      <c r="O19" s="2">
        <v>3</v>
      </c>
      <c r="P19" s="2">
        <v>0</v>
      </c>
      <c r="Q19" s="6">
        <v>2.1</v>
      </c>
      <c r="R19" s="6">
        <v>2.1</v>
      </c>
      <c r="S19" s="2">
        <v>1.6</v>
      </c>
      <c r="T19" s="8">
        <f t="shared" si="2"/>
        <v>3.7</v>
      </c>
      <c r="U19" s="2">
        <v>41</v>
      </c>
      <c r="V19" s="2">
        <v>63</v>
      </c>
      <c r="W19" s="2">
        <v>95</v>
      </c>
      <c r="X19" s="3">
        <f t="shared" si="3"/>
        <v>0.18614270941054811</v>
      </c>
      <c r="Y19" s="3">
        <f t="shared" si="4"/>
        <v>0.18614270941054811</v>
      </c>
      <c r="Z19" s="3">
        <f t="shared" si="5"/>
        <v>0.37228541882109623</v>
      </c>
      <c r="AA19" s="3">
        <f t="shared" si="6"/>
        <v>0.18614270941054811</v>
      </c>
      <c r="AB19" s="3">
        <f t="shared" si="9"/>
        <v>0.37228541882109623</v>
      </c>
      <c r="AC19" s="3">
        <f t="shared" si="10"/>
        <v>0.1954498448810755</v>
      </c>
      <c r="AD19" s="3">
        <f t="shared" si="11"/>
        <v>0.1489141675284385</v>
      </c>
      <c r="AE19" s="8">
        <f t="shared" si="12"/>
        <v>0.34436401240951403</v>
      </c>
      <c r="AF19" s="3">
        <f t="shared" si="7"/>
        <v>0.1954498448810755</v>
      </c>
      <c r="AG19" s="3">
        <f t="shared" si="8"/>
        <v>0.34436401240951403</v>
      </c>
      <c r="AH19" s="2"/>
    </row>
    <row r="20" spans="1:34" x14ac:dyDescent="0.25">
      <c r="A20" s="1" t="s">
        <v>51</v>
      </c>
      <c r="B20" s="2" t="s">
        <v>77</v>
      </c>
      <c r="C20" s="2" t="s">
        <v>36</v>
      </c>
      <c r="D20" s="2">
        <v>28</v>
      </c>
      <c r="E20" s="2">
        <v>14</v>
      </c>
      <c r="F20" s="2">
        <v>8</v>
      </c>
      <c r="G20" s="2">
        <v>748</v>
      </c>
      <c r="H20" s="2">
        <f t="shared" si="0"/>
        <v>8.3111111111111118</v>
      </c>
      <c r="I20" s="2">
        <v>0</v>
      </c>
      <c r="J20" s="2">
        <v>1</v>
      </c>
      <c r="K20" s="2">
        <f t="shared" si="1"/>
        <v>1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6">
        <v>0.6</v>
      </c>
      <c r="R20" s="6">
        <v>0.6</v>
      </c>
      <c r="S20" s="2">
        <v>0.3</v>
      </c>
      <c r="T20" s="8">
        <f t="shared" si="2"/>
        <v>0.89999999999999991</v>
      </c>
      <c r="U20" s="2">
        <v>15</v>
      </c>
      <c r="V20" s="2">
        <v>21</v>
      </c>
      <c r="W20" s="2">
        <v>53</v>
      </c>
      <c r="X20" s="3">
        <f t="shared" si="3"/>
        <v>0</v>
      </c>
      <c r="Y20" s="3">
        <f t="shared" si="4"/>
        <v>0.12032085561497326</v>
      </c>
      <c r="Z20" s="3">
        <f t="shared" si="5"/>
        <v>0.12032085561497326</v>
      </c>
      <c r="AA20" s="3">
        <f t="shared" si="6"/>
        <v>0</v>
      </c>
      <c r="AB20" s="3">
        <f t="shared" si="9"/>
        <v>0.12032085561497326</v>
      </c>
      <c r="AC20" s="3">
        <f t="shared" si="10"/>
        <v>7.2192513368983954E-2</v>
      </c>
      <c r="AD20" s="3">
        <f t="shared" si="11"/>
        <v>3.6096256684491977E-2</v>
      </c>
      <c r="AE20" s="8">
        <f t="shared" si="12"/>
        <v>0.10828877005347591</v>
      </c>
      <c r="AF20" s="3">
        <f t="shared" si="7"/>
        <v>7.2192513368983954E-2</v>
      </c>
      <c r="AG20" s="3">
        <f t="shared" si="8"/>
        <v>0.10828877005347591</v>
      </c>
      <c r="AH20" s="2"/>
    </row>
    <row r="21" spans="1:34" x14ac:dyDescent="0.25">
      <c r="A21" s="1" t="s">
        <v>52</v>
      </c>
      <c r="B21" s="2" t="s">
        <v>77</v>
      </c>
      <c r="C21" s="2" t="s">
        <v>36</v>
      </c>
      <c r="D21" s="2">
        <v>19</v>
      </c>
      <c r="E21" s="2">
        <v>10</v>
      </c>
      <c r="F21" s="2">
        <v>7</v>
      </c>
      <c r="G21" s="2">
        <v>659</v>
      </c>
      <c r="H21" s="2">
        <f t="shared" si="0"/>
        <v>7.322222222222222</v>
      </c>
      <c r="I21" s="2">
        <v>0</v>
      </c>
      <c r="J21" s="2">
        <v>1</v>
      </c>
      <c r="K21" s="2">
        <f t="shared" si="1"/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6">
        <v>0.1</v>
      </c>
      <c r="R21" s="6">
        <v>0.1</v>
      </c>
      <c r="S21" s="2">
        <v>0.4</v>
      </c>
      <c r="T21" s="8">
        <f t="shared" si="2"/>
        <v>0.5</v>
      </c>
      <c r="U21" s="2">
        <v>15</v>
      </c>
      <c r="V21" s="2">
        <v>34</v>
      </c>
      <c r="W21" s="2">
        <v>33</v>
      </c>
      <c r="X21" s="3">
        <f t="shared" si="3"/>
        <v>0</v>
      </c>
      <c r="Y21" s="3">
        <f t="shared" si="4"/>
        <v>0.13657056145675267</v>
      </c>
      <c r="Z21" s="3">
        <f t="shared" si="5"/>
        <v>0.13657056145675267</v>
      </c>
      <c r="AA21" s="3">
        <f t="shared" si="6"/>
        <v>0</v>
      </c>
      <c r="AB21" s="3">
        <f t="shared" si="9"/>
        <v>0.13657056145675267</v>
      </c>
      <c r="AC21" s="3">
        <f t="shared" si="10"/>
        <v>1.3657056145675266E-2</v>
      </c>
      <c r="AD21" s="3">
        <f t="shared" si="11"/>
        <v>5.4628224582701064E-2</v>
      </c>
      <c r="AE21" s="8">
        <f t="shared" si="12"/>
        <v>6.8285280728376335E-2</v>
      </c>
      <c r="AF21" s="3">
        <f t="shared" si="7"/>
        <v>1.3657056145675266E-2</v>
      </c>
      <c r="AG21" s="3">
        <f t="shared" si="8"/>
        <v>6.8285280728376335E-2</v>
      </c>
      <c r="AH21" s="2"/>
    </row>
    <row r="22" spans="1:34" x14ac:dyDescent="0.25">
      <c r="A22" s="1" t="s">
        <v>53</v>
      </c>
      <c r="B22" s="2" t="s">
        <v>77</v>
      </c>
      <c r="C22" s="2" t="s">
        <v>54</v>
      </c>
      <c r="D22" s="2">
        <v>38</v>
      </c>
      <c r="E22" s="2">
        <v>24</v>
      </c>
      <c r="F22" s="2">
        <v>4</v>
      </c>
      <c r="G22" s="2">
        <v>733</v>
      </c>
      <c r="H22" s="2">
        <f t="shared" si="0"/>
        <v>8.1444444444444439</v>
      </c>
      <c r="I22" s="2">
        <v>0</v>
      </c>
      <c r="J22" s="2">
        <v>0</v>
      </c>
      <c r="K22" s="2">
        <f t="shared" si="1"/>
        <v>0</v>
      </c>
      <c r="L22" s="2">
        <v>0</v>
      </c>
      <c r="M22" s="2">
        <v>0</v>
      </c>
      <c r="N22" s="2">
        <v>0</v>
      </c>
      <c r="O22" s="2">
        <v>6</v>
      </c>
      <c r="P22" s="2">
        <v>0</v>
      </c>
      <c r="Q22" s="6">
        <v>0.1</v>
      </c>
      <c r="R22" s="6">
        <v>0.1</v>
      </c>
      <c r="S22" s="2">
        <v>0.1</v>
      </c>
      <c r="T22" s="8">
        <f t="shared" si="2"/>
        <v>0.2</v>
      </c>
      <c r="U22" s="2">
        <v>2</v>
      </c>
      <c r="V22" s="2">
        <v>36</v>
      </c>
      <c r="W22" s="2">
        <v>1</v>
      </c>
      <c r="X22" s="3">
        <f t="shared" si="3"/>
        <v>0</v>
      </c>
      <c r="Y22" s="3">
        <f t="shared" si="4"/>
        <v>0</v>
      </c>
      <c r="Z22" s="3">
        <f t="shared" si="5"/>
        <v>0</v>
      </c>
      <c r="AA22" s="3">
        <f t="shared" si="6"/>
        <v>0</v>
      </c>
      <c r="AB22" s="3">
        <f t="shared" si="9"/>
        <v>0</v>
      </c>
      <c r="AC22" s="3">
        <f t="shared" si="10"/>
        <v>1.2278308321964531E-2</v>
      </c>
      <c r="AD22" s="3">
        <f t="shared" si="11"/>
        <v>1.2278308321964531E-2</v>
      </c>
      <c r="AE22" s="8">
        <f t="shared" si="12"/>
        <v>2.4556616643929063E-2</v>
      </c>
      <c r="AF22" s="3">
        <f t="shared" si="7"/>
        <v>1.2278308321964531E-2</v>
      </c>
      <c r="AG22" s="3">
        <f t="shared" si="8"/>
        <v>2.4556616643929063E-2</v>
      </c>
      <c r="AH22" s="2"/>
    </row>
    <row r="23" spans="1:34" x14ac:dyDescent="0.25">
      <c r="A23" s="1" t="s">
        <v>55</v>
      </c>
      <c r="B23" s="2" t="s">
        <v>77</v>
      </c>
      <c r="C23" s="2" t="s">
        <v>36</v>
      </c>
      <c r="D23" s="2">
        <v>30</v>
      </c>
      <c r="E23" s="2">
        <v>10</v>
      </c>
      <c r="F23" s="2">
        <v>4</v>
      </c>
      <c r="G23" s="2">
        <v>464</v>
      </c>
      <c r="H23" s="2">
        <f t="shared" si="0"/>
        <v>5.1555555555555559</v>
      </c>
      <c r="I23" s="2">
        <v>0</v>
      </c>
      <c r="J23" s="2">
        <v>0</v>
      </c>
      <c r="K23" s="2">
        <f t="shared" si="1"/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6">
        <v>0.2</v>
      </c>
      <c r="R23" s="6">
        <v>0.2</v>
      </c>
      <c r="S23" s="2">
        <v>0</v>
      </c>
      <c r="T23" s="8">
        <f t="shared" si="2"/>
        <v>0.2</v>
      </c>
      <c r="U23" s="2">
        <v>1</v>
      </c>
      <c r="V23" s="2">
        <v>9</v>
      </c>
      <c r="W23" s="2">
        <v>0</v>
      </c>
      <c r="X23" s="3">
        <f t="shared" si="3"/>
        <v>0</v>
      </c>
      <c r="Y23" s="3">
        <f t="shared" si="4"/>
        <v>0</v>
      </c>
      <c r="Z23" s="3">
        <f t="shared" si="5"/>
        <v>0</v>
      </c>
      <c r="AA23" s="3">
        <f t="shared" si="6"/>
        <v>0</v>
      </c>
      <c r="AB23" s="3">
        <f t="shared" si="9"/>
        <v>0</v>
      </c>
      <c r="AC23" s="3">
        <f t="shared" si="10"/>
        <v>3.8793103448275863E-2</v>
      </c>
      <c r="AD23" s="3">
        <f t="shared" si="11"/>
        <v>0</v>
      </c>
      <c r="AE23" s="8">
        <f t="shared" si="12"/>
        <v>3.8793103448275863E-2</v>
      </c>
      <c r="AF23" s="3">
        <f t="shared" si="7"/>
        <v>3.8793103448275863E-2</v>
      </c>
      <c r="AG23" s="3">
        <f t="shared" si="8"/>
        <v>3.8793103448275863E-2</v>
      </c>
      <c r="AH23" s="2"/>
    </row>
    <row r="24" spans="1:34" x14ac:dyDescent="0.25">
      <c r="A24" s="1" t="s">
        <v>56</v>
      </c>
      <c r="B24" s="2" t="s">
        <v>78</v>
      </c>
      <c r="C24" s="2" t="s">
        <v>36</v>
      </c>
      <c r="D24" s="2">
        <v>29</v>
      </c>
      <c r="E24" s="2">
        <v>7</v>
      </c>
      <c r="F24" s="2">
        <v>4</v>
      </c>
      <c r="G24" s="2">
        <v>332</v>
      </c>
      <c r="H24" s="2">
        <f t="shared" si="0"/>
        <v>3.6888888888888891</v>
      </c>
      <c r="I24" s="2">
        <v>0</v>
      </c>
      <c r="J24" s="2">
        <v>0</v>
      </c>
      <c r="K24" s="2">
        <f t="shared" si="1"/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6">
        <v>0</v>
      </c>
      <c r="R24" s="6">
        <v>0</v>
      </c>
      <c r="S24" s="2">
        <v>0.2</v>
      </c>
      <c r="T24" s="8">
        <f t="shared" si="2"/>
        <v>0.2</v>
      </c>
      <c r="U24" s="2">
        <v>8</v>
      </c>
      <c r="V24" s="2">
        <v>18</v>
      </c>
      <c r="W24" s="2">
        <v>18</v>
      </c>
      <c r="X24" s="3">
        <f t="shared" si="3"/>
        <v>0</v>
      </c>
      <c r="Y24" s="3">
        <f t="shared" si="4"/>
        <v>0</v>
      </c>
      <c r="Z24" s="3">
        <f t="shared" si="5"/>
        <v>0</v>
      </c>
      <c r="AA24" s="3">
        <f t="shared" si="6"/>
        <v>0</v>
      </c>
      <c r="AB24" s="3">
        <f t="shared" si="9"/>
        <v>0</v>
      </c>
      <c r="AC24" s="3">
        <f t="shared" si="10"/>
        <v>0</v>
      </c>
      <c r="AD24" s="3">
        <f t="shared" si="11"/>
        <v>5.4216867469879519E-2</v>
      </c>
      <c r="AE24" s="8">
        <f t="shared" si="12"/>
        <v>5.4216867469879519E-2</v>
      </c>
      <c r="AF24" s="3">
        <f t="shared" si="7"/>
        <v>0</v>
      </c>
      <c r="AG24" s="3">
        <f t="shared" si="8"/>
        <v>5.4216867469879519E-2</v>
      </c>
      <c r="AH24" s="2"/>
    </row>
    <row r="25" spans="1:34" x14ac:dyDescent="0.25">
      <c r="A25" s="1" t="s">
        <v>57</v>
      </c>
      <c r="B25" s="2" t="s">
        <v>77</v>
      </c>
      <c r="C25" s="2" t="s">
        <v>38</v>
      </c>
      <c r="D25" s="2">
        <v>35</v>
      </c>
      <c r="E25" s="2">
        <v>28</v>
      </c>
      <c r="F25" s="2">
        <v>3</v>
      </c>
      <c r="G25" s="2">
        <v>474</v>
      </c>
      <c r="H25" s="2">
        <f t="shared" si="0"/>
        <v>5.2666666666666666</v>
      </c>
      <c r="I25" s="2">
        <v>3</v>
      </c>
      <c r="J25" s="2">
        <v>1</v>
      </c>
      <c r="K25" s="2">
        <f t="shared" si="1"/>
        <v>4</v>
      </c>
      <c r="L25" s="2">
        <v>3</v>
      </c>
      <c r="M25" s="2">
        <v>0</v>
      </c>
      <c r="N25" s="2">
        <v>0</v>
      </c>
      <c r="O25" s="2">
        <v>2</v>
      </c>
      <c r="P25" s="2">
        <v>0</v>
      </c>
      <c r="Q25" s="6">
        <v>1.5</v>
      </c>
      <c r="R25" s="6">
        <v>1.5</v>
      </c>
      <c r="S25" s="2">
        <v>0.5</v>
      </c>
      <c r="T25" s="8">
        <f t="shared" si="2"/>
        <v>2</v>
      </c>
      <c r="U25" s="2">
        <v>8</v>
      </c>
      <c r="V25" s="2">
        <v>14</v>
      </c>
      <c r="W25" s="2">
        <v>36</v>
      </c>
      <c r="X25" s="3">
        <f t="shared" si="3"/>
        <v>0.569620253164557</v>
      </c>
      <c r="Y25" s="3">
        <f t="shared" si="4"/>
        <v>0.189873417721519</v>
      </c>
      <c r="Z25" s="3">
        <f t="shared" si="5"/>
        <v>0.759493670886076</v>
      </c>
      <c r="AA25" s="3">
        <f t="shared" si="6"/>
        <v>0.569620253164557</v>
      </c>
      <c r="AB25" s="3">
        <f t="shared" si="9"/>
        <v>0.759493670886076</v>
      </c>
      <c r="AC25" s="3">
        <f t="shared" si="10"/>
        <v>0.2848101265822785</v>
      </c>
      <c r="AD25" s="3">
        <f t="shared" si="11"/>
        <v>9.49367088607595E-2</v>
      </c>
      <c r="AE25" s="8">
        <f t="shared" si="12"/>
        <v>0.379746835443038</v>
      </c>
      <c r="AF25" s="3">
        <f t="shared" si="7"/>
        <v>0.2848101265822785</v>
      </c>
      <c r="AG25" s="3">
        <f t="shared" si="8"/>
        <v>0.379746835443038</v>
      </c>
      <c r="AH25" s="2"/>
    </row>
    <row r="26" spans="1:34" x14ac:dyDescent="0.25">
      <c r="A26" s="1" t="s">
        <v>58</v>
      </c>
      <c r="B26" s="2" t="s">
        <v>77</v>
      </c>
      <c r="C26" s="2" t="s">
        <v>36</v>
      </c>
      <c r="D26" s="2">
        <v>24</v>
      </c>
      <c r="E26" s="2">
        <v>3</v>
      </c>
      <c r="F26" s="2">
        <v>3</v>
      </c>
      <c r="G26" s="2">
        <v>270</v>
      </c>
      <c r="H26" s="2">
        <f t="shared" si="0"/>
        <v>3</v>
      </c>
      <c r="I26" s="2">
        <v>0</v>
      </c>
      <c r="J26" s="2">
        <v>0</v>
      </c>
      <c r="K26" s="2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6">
        <v>0.1</v>
      </c>
      <c r="R26" s="6">
        <v>0.1</v>
      </c>
      <c r="S26" s="2">
        <v>0.1</v>
      </c>
      <c r="T26" s="8">
        <f t="shared" si="2"/>
        <v>0.2</v>
      </c>
      <c r="U26" s="2">
        <v>6</v>
      </c>
      <c r="V26" s="2">
        <v>7</v>
      </c>
      <c r="W26" s="2">
        <v>13</v>
      </c>
      <c r="X26" s="3">
        <f t="shared" si="3"/>
        <v>0</v>
      </c>
      <c r="Y26" s="3">
        <f t="shared" si="4"/>
        <v>0</v>
      </c>
      <c r="Z26" s="3">
        <f t="shared" si="5"/>
        <v>0</v>
      </c>
      <c r="AA26" s="3">
        <f t="shared" si="6"/>
        <v>0</v>
      </c>
      <c r="AB26" s="3">
        <f t="shared" si="9"/>
        <v>0</v>
      </c>
      <c r="AC26" s="3">
        <f t="shared" si="10"/>
        <v>3.3333333333333333E-2</v>
      </c>
      <c r="AD26" s="3">
        <f t="shared" si="11"/>
        <v>3.3333333333333333E-2</v>
      </c>
      <c r="AE26" s="8">
        <f t="shared" si="12"/>
        <v>6.6666666666666666E-2</v>
      </c>
      <c r="AF26" s="3">
        <f t="shared" si="7"/>
        <v>3.3333333333333333E-2</v>
      </c>
      <c r="AG26" s="3">
        <f t="shared" si="8"/>
        <v>6.6666666666666666E-2</v>
      </c>
      <c r="AH26" s="2"/>
    </row>
    <row r="27" spans="1:34" x14ac:dyDescent="0.25">
      <c r="A27" s="1" t="s">
        <v>59</v>
      </c>
      <c r="B27" s="2" t="s">
        <v>77</v>
      </c>
      <c r="C27" s="2" t="s">
        <v>36</v>
      </c>
      <c r="D27" s="2">
        <v>18</v>
      </c>
      <c r="E27" s="2">
        <v>3</v>
      </c>
      <c r="F27" s="2">
        <v>2</v>
      </c>
      <c r="G27" s="2">
        <v>225</v>
      </c>
      <c r="H27" s="2">
        <f t="shared" si="0"/>
        <v>2.5</v>
      </c>
      <c r="I27" s="2">
        <v>0</v>
      </c>
      <c r="J27" s="2">
        <v>0</v>
      </c>
      <c r="K27" s="2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6">
        <v>0</v>
      </c>
      <c r="R27" s="6">
        <v>0</v>
      </c>
      <c r="S27" s="2">
        <v>0.1</v>
      </c>
      <c r="T27" s="8">
        <f t="shared" si="2"/>
        <v>0.1</v>
      </c>
      <c r="U27" s="2">
        <v>9</v>
      </c>
      <c r="V27" s="2">
        <v>11</v>
      </c>
      <c r="W27" s="2">
        <v>11</v>
      </c>
      <c r="X27" s="3">
        <f t="shared" si="3"/>
        <v>0</v>
      </c>
      <c r="Y27" s="3">
        <f t="shared" si="4"/>
        <v>0</v>
      </c>
      <c r="Z27" s="3">
        <f t="shared" si="5"/>
        <v>0</v>
      </c>
      <c r="AA27" s="3">
        <f t="shared" si="6"/>
        <v>0</v>
      </c>
      <c r="AB27" s="3">
        <f t="shared" si="9"/>
        <v>0</v>
      </c>
      <c r="AC27" s="3">
        <f t="shared" si="10"/>
        <v>0</v>
      </c>
      <c r="AD27" s="3">
        <f t="shared" si="11"/>
        <v>0.04</v>
      </c>
      <c r="AE27" s="8">
        <f t="shared" si="12"/>
        <v>0.04</v>
      </c>
      <c r="AF27" s="3">
        <f t="shared" si="7"/>
        <v>0</v>
      </c>
      <c r="AG27" s="3">
        <f t="shared" si="8"/>
        <v>0.04</v>
      </c>
      <c r="AH27" s="2"/>
    </row>
    <row r="28" spans="1:34" x14ac:dyDescent="0.25">
      <c r="A28" s="1" t="s">
        <v>60</v>
      </c>
      <c r="B28" s="2" t="s">
        <v>77</v>
      </c>
      <c r="C28" s="2" t="s">
        <v>38</v>
      </c>
      <c r="D28" s="2">
        <v>38</v>
      </c>
      <c r="E28" s="2">
        <v>6</v>
      </c>
      <c r="F28" s="2">
        <v>1</v>
      </c>
      <c r="G28" s="2">
        <v>129</v>
      </c>
      <c r="H28" s="2">
        <f t="shared" si="0"/>
        <v>1.4333333333333333</v>
      </c>
      <c r="I28" s="2">
        <v>1</v>
      </c>
      <c r="J28" s="2">
        <v>0</v>
      </c>
      <c r="K28" s="2">
        <f t="shared" si="1"/>
        <v>1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6">
        <v>0.5</v>
      </c>
      <c r="R28" s="6">
        <v>0.5</v>
      </c>
      <c r="S28" s="2">
        <v>0</v>
      </c>
      <c r="T28" s="8">
        <f t="shared" si="2"/>
        <v>0.5</v>
      </c>
      <c r="U28" s="2">
        <v>2</v>
      </c>
      <c r="V28" s="2">
        <v>4</v>
      </c>
      <c r="W28" s="2">
        <v>14</v>
      </c>
      <c r="X28" s="3">
        <f t="shared" si="3"/>
        <v>0.69767441860465118</v>
      </c>
      <c r="Y28" s="3">
        <f t="shared" si="4"/>
        <v>0</v>
      </c>
      <c r="Z28" s="3">
        <f t="shared" si="5"/>
        <v>0.69767441860465118</v>
      </c>
      <c r="AA28" s="3">
        <f t="shared" si="6"/>
        <v>0.69767441860465118</v>
      </c>
      <c r="AB28" s="3">
        <f t="shared" si="9"/>
        <v>0.69767441860465118</v>
      </c>
      <c r="AC28" s="3">
        <f t="shared" si="10"/>
        <v>0.34883720930232559</v>
      </c>
      <c r="AD28" s="3">
        <f t="shared" si="11"/>
        <v>0</v>
      </c>
      <c r="AE28" s="8">
        <f t="shared" si="12"/>
        <v>0.34883720930232559</v>
      </c>
      <c r="AF28" s="3">
        <f t="shared" si="7"/>
        <v>0.34883720930232559</v>
      </c>
      <c r="AG28" s="3">
        <f t="shared" si="8"/>
        <v>0.34883720930232559</v>
      </c>
      <c r="AH28" s="2"/>
    </row>
    <row r="29" spans="1:34" x14ac:dyDescent="0.25">
      <c r="A29" s="1" t="s">
        <v>61</v>
      </c>
      <c r="B29" s="2" t="s">
        <v>77</v>
      </c>
      <c r="C29" s="2" t="s">
        <v>38</v>
      </c>
      <c r="D29" s="2">
        <v>22</v>
      </c>
      <c r="E29" s="2">
        <v>10</v>
      </c>
      <c r="F29" s="2">
        <v>0</v>
      </c>
      <c r="G29" s="2">
        <v>178</v>
      </c>
      <c r="H29" s="2">
        <f t="shared" si="0"/>
        <v>1.9777777777777779</v>
      </c>
      <c r="I29" s="2">
        <v>0</v>
      </c>
      <c r="J29" s="2">
        <v>0</v>
      </c>
      <c r="K29" s="2">
        <f t="shared" si="1"/>
        <v>0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6">
        <v>0.4</v>
      </c>
      <c r="R29" s="6">
        <v>0.4</v>
      </c>
      <c r="S29" s="2">
        <v>0.2</v>
      </c>
      <c r="T29" s="8">
        <f t="shared" si="2"/>
        <v>0.60000000000000009</v>
      </c>
      <c r="U29" s="2">
        <v>12</v>
      </c>
      <c r="V29" s="2">
        <v>8</v>
      </c>
      <c r="W29" s="2">
        <v>15</v>
      </c>
      <c r="X29" s="3">
        <f t="shared" si="3"/>
        <v>0</v>
      </c>
      <c r="Y29" s="3">
        <f t="shared" si="4"/>
        <v>0</v>
      </c>
      <c r="Z29" s="3">
        <f t="shared" si="5"/>
        <v>0</v>
      </c>
      <c r="AA29" s="3">
        <f t="shared" si="6"/>
        <v>0</v>
      </c>
      <c r="AB29" s="3">
        <f t="shared" si="9"/>
        <v>0</v>
      </c>
      <c r="AC29" s="3">
        <f t="shared" si="10"/>
        <v>0.20224719101123595</v>
      </c>
      <c r="AD29" s="3">
        <f t="shared" si="11"/>
        <v>0.10112359550561797</v>
      </c>
      <c r="AE29" s="8">
        <f t="shared" si="12"/>
        <v>0.30337078651685395</v>
      </c>
      <c r="AF29" s="3">
        <f t="shared" si="7"/>
        <v>0.20224719101123595</v>
      </c>
      <c r="AG29" s="3">
        <f t="shared" si="8"/>
        <v>0.30337078651685395</v>
      </c>
      <c r="AH29" s="2"/>
    </row>
    <row r="30" spans="1:34" x14ac:dyDescent="0.25">
      <c r="A30" s="1" t="s">
        <v>62</v>
      </c>
      <c r="B30" s="2" t="s">
        <v>77</v>
      </c>
      <c r="C30" s="2" t="s">
        <v>38</v>
      </c>
      <c r="D30" s="2">
        <v>19</v>
      </c>
      <c r="E30" s="2">
        <v>6</v>
      </c>
      <c r="F30" s="2">
        <v>0</v>
      </c>
      <c r="G30" s="2">
        <v>141</v>
      </c>
      <c r="H30" s="2">
        <f t="shared" si="0"/>
        <v>1.5666666666666667</v>
      </c>
      <c r="I30" s="2">
        <v>0</v>
      </c>
      <c r="J30" s="2">
        <v>0</v>
      </c>
      <c r="K30" s="2">
        <f t="shared" si="1"/>
        <v>0</v>
      </c>
      <c r="L30" s="2">
        <v>0</v>
      </c>
      <c r="M30" s="2">
        <v>0</v>
      </c>
      <c r="N30" s="2">
        <v>0</v>
      </c>
      <c r="O30" s="2">
        <v>3</v>
      </c>
      <c r="P30" s="2">
        <v>0</v>
      </c>
      <c r="Q30" s="6">
        <v>1.1000000000000001</v>
      </c>
      <c r="R30" s="6">
        <v>1.1000000000000001</v>
      </c>
      <c r="S30" s="2">
        <v>0.4</v>
      </c>
      <c r="T30" s="8">
        <f t="shared" si="2"/>
        <v>1.5</v>
      </c>
      <c r="U30" s="2">
        <v>0</v>
      </c>
      <c r="V30" s="2">
        <v>1</v>
      </c>
      <c r="W30" s="2">
        <v>15</v>
      </c>
      <c r="X30" s="3">
        <f t="shared" si="3"/>
        <v>0</v>
      </c>
      <c r="Y30" s="3">
        <f t="shared" si="4"/>
        <v>0</v>
      </c>
      <c r="Z30" s="3">
        <f t="shared" si="5"/>
        <v>0</v>
      </c>
      <c r="AA30" s="3">
        <f t="shared" si="6"/>
        <v>0</v>
      </c>
      <c r="AB30" s="3">
        <f t="shared" si="9"/>
        <v>0</v>
      </c>
      <c r="AC30" s="3">
        <f t="shared" si="10"/>
        <v>0.7021276595744681</v>
      </c>
      <c r="AD30" s="3">
        <f t="shared" si="11"/>
        <v>0.25531914893617025</v>
      </c>
      <c r="AE30" s="8">
        <f t="shared" si="12"/>
        <v>0.95744680851063835</v>
      </c>
      <c r="AF30" s="3">
        <f t="shared" si="7"/>
        <v>0.7021276595744681</v>
      </c>
      <c r="AG30" s="3">
        <f t="shared" si="8"/>
        <v>0.95744680851063835</v>
      </c>
      <c r="AH30" s="2"/>
    </row>
    <row r="31" spans="1:34" x14ac:dyDescent="0.25">
      <c r="A31" s="1" t="s">
        <v>63</v>
      </c>
      <c r="B31" s="2" t="s">
        <v>77</v>
      </c>
      <c r="C31" s="2" t="s">
        <v>36</v>
      </c>
      <c r="D31" s="2">
        <v>27</v>
      </c>
      <c r="E31" s="2">
        <v>4</v>
      </c>
      <c r="F31" s="2">
        <v>0</v>
      </c>
      <c r="G31" s="2">
        <v>84</v>
      </c>
      <c r="H31" s="2">
        <f t="shared" si="0"/>
        <v>0.93333333333333335</v>
      </c>
      <c r="I31" s="2">
        <v>0</v>
      </c>
      <c r="J31" s="2">
        <v>0</v>
      </c>
      <c r="K31" s="2">
        <f t="shared" si="1"/>
        <v>0</v>
      </c>
      <c r="L31" s="2">
        <v>0</v>
      </c>
      <c r="M31" s="2">
        <v>0</v>
      </c>
      <c r="N31" s="2">
        <v>0</v>
      </c>
      <c r="O31" s="2">
        <v>2</v>
      </c>
      <c r="P31" s="2">
        <v>0</v>
      </c>
      <c r="Q31" s="6">
        <v>0</v>
      </c>
      <c r="R31" s="6">
        <v>0</v>
      </c>
      <c r="S31" s="2">
        <v>0</v>
      </c>
      <c r="T31" s="8">
        <f t="shared" si="2"/>
        <v>0</v>
      </c>
      <c r="U31" s="2">
        <v>0</v>
      </c>
      <c r="V31" s="2">
        <v>5</v>
      </c>
      <c r="W31" s="2">
        <v>1</v>
      </c>
      <c r="X31" s="3">
        <f t="shared" si="3"/>
        <v>0</v>
      </c>
      <c r="Y31" s="3">
        <f t="shared" si="4"/>
        <v>0</v>
      </c>
      <c r="Z31" s="3">
        <f t="shared" si="5"/>
        <v>0</v>
      </c>
      <c r="AA31" s="3">
        <f t="shared" si="6"/>
        <v>0</v>
      </c>
      <c r="AB31" s="3">
        <f t="shared" si="9"/>
        <v>0</v>
      </c>
      <c r="AC31" s="3">
        <f t="shared" si="10"/>
        <v>0</v>
      </c>
      <c r="AD31" s="3">
        <f t="shared" si="11"/>
        <v>0</v>
      </c>
      <c r="AE31" s="8">
        <f t="shared" si="12"/>
        <v>0</v>
      </c>
      <c r="AF31" s="3">
        <f t="shared" si="7"/>
        <v>0</v>
      </c>
      <c r="AG31" s="3">
        <f t="shared" si="8"/>
        <v>0</v>
      </c>
      <c r="AH31" s="2"/>
    </row>
    <row r="32" spans="1:34" x14ac:dyDescent="0.25">
      <c r="A32" s="1" t="s">
        <v>64</v>
      </c>
      <c r="B32" s="2" t="s">
        <v>80</v>
      </c>
      <c r="C32" s="2" t="s">
        <v>38</v>
      </c>
      <c r="D32" s="2">
        <v>25</v>
      </c>
      <c r="E32" s="2">
        <v>8</v>
      </c>
      <c r="F32" s="2">
        <v>0</v>
      </c>
      <c r="G32" s="2">
        <v>83</v>
      </c>
      <c r="H32" s="2">
        <f t="shared" si="0"/>
        <v>0.92222222222222228</v>
      </c>
      <c r="I32" s="2">
        <v>2</v>
      </c>
      <c r="J32" s="2">
        <v>3</v>
      </c>
      <c r="K32" s="2">
        <f t="shared" si="1"/>
        <v>5</v>
      </c>
      <c r="L32" s="2">
        <v>2</v>
      </c>
      <c r="M32" s="2">
        <v>0</v>
      </c>
      <c r="N32" s="2">
        <v>0</v>
      </c>
      <c r="O32" s="2">
        <v>1</v>
      </c>
      <c r="P32" s="2">
        <v>0</v>
      </c>
      <c r="Q32" s="6">
        <v>0.8</v>
      </c>
      <c r="R32" s="6">
        <v>0.8</v>
      </c>
      <c r="S32" s="2">
        <v>0.8</v>
      </c>
      <c r="T32" s="8">
        <f t="shared" si="2"/>
        <v>1.6</v>
      </c>
      <c r="U32" s="2">
        <v>6</v>
      </c>
      <c r="V32" s="2">
        <v>6</v>
      </c>
      <c r="W32" s="2">
        <v>9</v>
      </c>
      <c r="X32" s="3">
        <f t="shared" si="3"/>
        <v>2.1686746987951806</v>
      </c>
      <c r="Y32" s="3">
        <f>J32/$H32</f>
        <v>3.2530120481927707</v>
      </c>
      <c r="Z32" s="3">
        <f t="shared" si="5"/>
        <v>5.4216867469879517</v>
      </c>
      <c r="AA32" s="3">
        <f t="shared" si="6"/>
        <v>2.1686746987951806</v>
      </c>
      <c r="AB32" s="3">
        <f>(K32-M32)/$H32</f>
        <v>5.4216867469879517</v>
      </c>
      <c r="AC32" s="3">
        <f t="shared" si="10"/>
        <v>0.86746987951807231</v>
      </c>
      <c r="AD32" s="3">
        <f t="shared" si="11"/>
        <v>0.86746987951807231</v>
      </c>
      <c r="AE32" s="8">
        <f t="shared" si="12"/>
        <v>1.7349397590361446</v>
      </c>
      <c r="AF32" s="3">
        <f t="shared" si="7"/>
        <v>0.86746987951807231</v>
      </c>
      <c r="AG32" s="3">
        <f t="shared" si="8"/>
        <v>1.7349397590361446</v>
      </c>
      <c r="AH32" s="2"/>
    </row>
    <row r="33" spans="1:34" x14ac:dyDescent="0.25">
      <c r="A33" s="1" t="s">
        <v>65</v>
      </c>
      <c r="B33" s="2" t="s">
        <v>77</v>
      </c>
      <c r="C33" s="2" t="s">
        <v>45</v>
      </c>
      <c r="D33" s="2">
        <v>20</v>
      </c>
      <c r="E33" s="2">
        <v>5</v>
      </c>
      <c r="F33" s="2">
        <v>0</v>
      </c>
      <c r="G33" s="2">
        <v>66</v>
      </c>
      <c r="H33" s="2">
        <f t="shared" si="0"/>
        <v>0.73333333333333328</v>
      </c>
      <c r="I33" s="2">
        <v>0</v>
      </c>
      <c r="J33" s="2">
        <v>0</v>
      </c>
      <c r="K33" s="2">
        <f t="shared" si="1"/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6">
        <v>0</v>
      </c>
      <c r="R33" s="6">
        <v>0</v>
      </c>
      <c r="S33" s="2">
        <v>0.1</v>
      </c>
      <c r="T33" s="8">
        <f t="shared" si="2"/>
        <v>0.1</v>
      </c>
      <c r="U33" s="2">
        <v>7</v>
      </c>
      <c r="V33" s="2">
        <v>0</v>
      </c>
      <c r="W33" s="2">
        <v>11</v>
      </c>
      <c r="X33" s="3">
        <f t="shared" si="3"/>
        <v>0</v>
      </c>
      <c r="Y33" s="3">
        <f t="shared" si="4"/>
        <v>0</v>
      </c>
      <c r="Z33" s="3">
        <f t="shared" si="5"/>
        <v>0</v>
      </c>
      <c r="AA33" s="3">
        <f t="shared" si="6"/>
        <v>0</v>
      </c>
      <c r="AB33" s="3">
        <f t="shared" si="9"/>
        <v>0</v>
      </c>
      <c r="AC33" s="3">
        <f t="shared" si="10"/>
        <v>0</v>
      </c>
      <c r="AD33" s="3">
        <f t="shared" si="11"/>
        <v>0.13636363636363638</v>
      </c>
      <c r="AE33" s="8">
        <f t="shared" si="12"/>
        <v>0.13636363636363638</v>
      </c>
      <c r="AF33" s="3">
        <f t="shared" si="7"/>
        <v>0</v>
      </c>
      <c r="AG33" s="3">
        <f t="shared" si="8"/>
        <v>0.13636363636363638</v>
      </c>
      <c r="AH33" s="2"/>
    </row>
    <row r="34" spans="1:34" x14ac:dyDescent="0.25">
      <c r="A34" s="1" t="s">
        <v>66</v>
      </c>
      <c r="B34" s="2" t="s">
        <v>81</v>
      </c>
      <c r="C34" s="2" t="s">
        <v>38</v>
      </c>
      <c r="D34" s="2">
        <v>32</v>
      </c>
      <c r="E34" s="2">
        <v>4</v>
      </c>
      <c r="F34" s="2">
        <v>0</v>
      </c>
      <c r="G34" s="2">
        <v>36</v>
      </c>
      <c r="H34" s="2">
        <f t="shared" si="0"/>
        <v>0.4</v>
      </c>
      <c r="I34" s="2">
        <v>1</v>
      </c>
      <c r="J34" s="2">
        <v>0</v>
      </c>
      <c r="K34" s="2">
        <f t="shared" si="1"/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6">
        <v>0.1</v>
      </c>
      <c r="R34" s="6">
        <v>0.1</v>
      </c>
      <c r="S34" s="2">
        <v>0</v>
      </c>
      <c r="T34" s="8">
        <f t="shared" si="2"/>
        <v>0.1</v>
      </c>
      <c r="U34" s="2">
        <v>0</v>
      </c>
      <c r="V34" s="2">
        <v>1</v>
      </c>
      <c r="W34" s="2">
        <v>1</v>
      </c>
      <c r="X34" s="3">
        <f t="shared" si="3"/>
        <v>2.5</v>
      </c>
      <c r="Y34" s="3">
        <f t="shared" si="4"/>
        <v>0</v>
      </c>
      <c r="Z34" s="3">
        <f t="shared" si="5"/>
        <v>2.5</v>
      </c>
      <c r="AA34" s="3">
        <f t="shared" si="6"/>
        <v>2.5</v>
      </c>
      <c r="AB34" s="3">
        <f t="shared" si="9"/>
        <v>2.5</v>
      </c>
      <c r="AC34" s="3">
        <f t="shared" si="10"/>
        <v>0.25</v>
      </c>
      <c r="AD34" s="3">
        <f t="shared" si="11"/>
        <v>0</v>
      </c>
      <c r="AE34" s="8">
        <f t="shared" si="12"/>
        <v>0.25</v>
      </c>
      <c r="AF34" s="3">
        <f t="shared" si="7"/>
        <v>0.25</v>
      </c>
      <c r="AG34" s="3">
        <f t="shared" si="8"/>
        <v>0.25</v>
      </c>
      <c r="AH34" s="2"/>
    </row>
    <row r="35" spans="1:34" x14ac:dyDescent="0.25">
      <c r="A35" s="1" t="s">
        <v>67</v>
      </c>
      <c r="B35" s="2" t="s">
        <v>77</v>
      </c>
      <c r="C35" s="2" t="s">
        <v>30</v>
      </c>
      <c r="D35" s="2">
        <v>34</v>
      </c>
      <c r="E35" s="2">
        <v>0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6"/>
      <c r="R35" s="6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 t="s">
        <v>68</v>
      </c>
      <c r="B36" s="2" t="s">
        <v>77</v>
      </c>
      <c r="C36" s="2" t="s">
        <v>36</v>
      </c>
      <c r="D36" s="2">
        <v>19</v>
      </c>
      <c r="E36" s="2">
        <v>0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6"/>
      <c r="R36" s="6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69</v>
      </c>
      <c r="B37" s="2" t="s">
        <v>77</v>
      </c>
      <c r="C37" s="2" t="s">
        <v>30</v>
      </c>
      <c r="D37" s="2">
        <v>25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6"/>
      <c r="R37" s="6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70</v>
      </c>
      <c r="B38" s="2" t="s">
        <v>77</v>
      </c>
      <c r="C38" s="2" t="s">
        <v>36</v>
      </c>
      <c r="D38" s="2">
        <v>36</v>
      </c>
      <c r="E38" s="2">
        <v>0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6"/>
      <c r="R38" s="6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71</v>
      </c>
      <c r="B39" s="2" t="s">
        <v>77</v>
      </c>
      <c r="C39" s="2" t="s">
        <v>36</v>
      </c>
      <c r="D39" s="2">
        <v>20</v>
      </c>
      <c r="E39" s="2">
        <v>0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6"/>
      <c r="R39" s="6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72</v>
      </c>
      <c r="B40" s="2" t="s">
        <v>77</v>
      </c>
      <c r="C40" s="2" t="s">
        <v>30</v>
      </c>
      <c r="D40" s="2">
        <v>21</v>
      </c>
      <c r="E40" s="2">
        <v>0</v>
      </c>
      <c r="F40" s="2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6"/>
      <c r="R40" s="6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 t="s">
        <v>73</v>
      </c>
      <c r="B41" s="2"/>
      <c r="C41" s="2"/>
      <c r="D41" s="4">
        <f>AVERAGE(D3:D40)</f>
        <v>26.736842105263158</v>
      </c>
      <c r="E41" s="2">
        <v>38</v>
      </c>
      <c r="F41" s="4">
        <f>SUM(F3:F40)</f>
        <v>418</v>
      </c>
      <c r="G41" s="2">
        <f>E41*F41</f>
        <v>15884</v>
      </c>
      <c r="H41" s="2">
        <v>38</v>
      </c>
      <c r="I41" s="2">
        <f>SUM(I3:I40)</f>
        <v>62</v>
      </c>
      <c r="J41" s="2">
        <f t="shared" ref="J41:Q41" si="13">SUM(J3:J40)</f>
        <v>47</v>
      </c>
      <c r="K41" s="2">
        <f t="shared" si="13"/>
        <v>109</v>
      </c>
      <c r="L41" s="2">
        <f t="shared" si="13"/>
        <v>58</v>
      </c>
      <c r="M41" s="2">
        <f t="shared" si="13"/>
        <v>4</v>
      </c>
      <c r="N41" s="2">
        <f t="shared" si="13"/>
        <v>4</v>
      </c>
      <c r="O41" s="2">
        <f t="shared" si="13"/>
        <v>79</v>
      </c>
      <c r="P41" s="2">
        <f t="shared" si="13"/>
        <v>9</v>
      </c>
      <c r="Q41" s="2">
        <f t="shared" si="13"/>
        <v>50.900000000000006</v>
      </c>
      <c r="R41" s="2">
        <f t="shared" ref="R41" si="14">SUM(R3:R40)</f>
        <v>47.800000000000004</v>
      </c>
      <c r="S41" s="2">
        <f t="shared" ref="S41" si="15">SUM(S3:S40)</f>
        <v>37.800000000000004</v>
      </c>
      <c r="T41" s="2">
        <f t="shared" ref="T41" si="16">SUM(T3:T40)</f>
        <v>85.600000000000009</v>
      </c>
      <c r="U41" s="2">
        <f t="shared" ref="U41" si="17">SUM(U3:U40)</f>
        <v>773</v>
      </c>
      <c r="V41" s="2">
        <f t="shared" ref="V41" si="18">SUM(V3:V40)</f>
        <v>1625</v>
      </c>
      <c r="W41" s="2">
        <f t="shared" ref="W41" si="19">SUM(W3:W40)</f>
        <v>1606</v>
      </c>
      <c r="X41" s="3">
        <f>I41/$H$41</f>
        <v>1.631578947368421</v>
      </c>
      <c r="Y41" s="3">
        <f>J41/$H$41</f>
        <v>1.236842105263158</v>
      </c>
      <c r="Z41" s="3">
        <f t="shared" ref="Z41:AA41" si="20">K41/$H$41</f>
        <v>2.8684210526315788</v>
      </c>
      <c r="AA41" s="3">
        <f t="shared" si="20"/>
        <v>1.5263157894736843</v>
      </c>
      <c r="AB41" s="3">
        <f>(K41-M41)/H41</f>
        <v>2.763157894736842</v>
      </c>
      <c r="AC41" s="3">
        <f>Q41/$H$41</f>
        <v>1.3394736842105264</v>
      </c>
      <c r="AD41" s="3">
        <f>S41/$H$41</f>
        <v>0.99473684210526325</v>
      </c>
      <c r="AE41" s="3">
        <f>(Q41+S41)/$H$41</f>
        <v>2.3342105263157897</v>
      </c>
      <c r="AF41" s="3">
        <f>R41/$H$41</f>
        <v>1.2578947368421054</v>
      </c>
      <c r="AG41" s="3">
        <f>T41/$H$41</f>
        <v>2.2526315789473688</v>
      </c>
      <c r="AH41" s="2"/>
    </row>
  </sheetData>
  <mergeCells count="6">
    <mergeCell ref="X1:AG1"/>
    <mergeCell ref="A1:D1"/>
    <mergeCell ref="E1:H1"/>
    <mergeCell ref="I1:P1"/>
    <mergeCell ref="Q1:T1"/>
    <mergeCell ref="U1:W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2023-03-27T23:14:41Z</dcterms:created>
  <dcterms:modified xsi:type="dcterms:W3CDTF">2023-04-07T00:48:29Z</dcterms:modified>
</cp:coreProperties>
</file>