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EC" sheetId="1" state="visible" r:id="rId1"/>
    <sheet name="BIO" sheetId="2" state="visible" r:id="rId2"/>
    <sheet name="MAT" sheetId="3" state="visible" r:id="rId3"/>
    <sheet name="FIS" sheetId="4" state="visible" r:id="rId4"/>
    <sheet name="QUI" sheetId="5" state="visible" r:id="rId5"/>
    <sheet name="GEO" sheetId="6" state="visible" r:id="rId6"/>
    <sheet name="SOC" sheetId="7" state="visible" r:id="rId7"/>
    <sheet name="HIS" sheetId="8" state="visible" r:id="rId8"/>
    <sheet name="FIL" sheetId="9" state="visible" r:id="rId9"/>
    <sheet name="ESP" sheetId="10" state="visible" r:id="rId10"/>
    <sheet name="POR" sheetId="11" state="visible" r:id="rId11"/>
    <sheet name="ART" sheetId="12" state="visible" r:id="rId12"/>
    <sheet name="EDF" sheetId="13" state="visible" r:id="rId13"/>
    <sheet name="ING" sheetId="14" state="visible" r:id="rId14"/>
    <sheet name="INDIVIDUAL" sheetId="15" state="visible" r:id="rId15"/>
    <sheet name="BOLETIM" sheetId="16" state="visible" r:id="rId16"/>
    <sheet name="BOL" sheetId="17" state="visible" r:id="rId17"/>
    <sheet name="RESULTADO" sheetId="18" state="visible" r:id="rId18"/>
    <sheet name="FREQUÊNCIA" sheetId="19" state="visible" r:id="rId1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sz val="26"/>
    </font>
    <font>
      <name val="Arial"/>
      <b val="1"/>
      <color rgb="008B4513"/>
      <sz val="14"/>
    </font>
    <font>
      <b val="1"/>
    </font>
    <font>
      <sz val="10"/>
    </font>
  </fonts>
  <fills count="6">
    <fill>
      <patternFill/>
    </fill>
    <fill>
      <patternFill patternType="gray125"/>
    </fill>
    <fill>
      <patternFill patternType="solid">
        <fgColor rgb="00FF6347"/>
        <bgColor rgb="00FF6347"/>
      </patternFill>
    </fill>
    <fill>
      <patternFill patternType="solid">
        <fgColor rgb="00FFA500"/>
        <bgColor rgb="00FFA500"/>
      </patternFill>
    </fill>
    <fill>
      <patternFill patternType="solid">
        <fgColor rgb="00FFFACD"/>
        <bgColor rgb="00FFFACD"/>
      </patternFill>
    </fill>
    <fill>
      <patternFill patternType="solid">
        <fgColor rgb="00FF4500"/>
        <bgColor rgb="00FF4500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3" fillId="4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0" fontId="4" fillId="0" borderId="1" applyAlignment="1" pivotButton="0" quotePrefix="0" xfId="0">
      <alignment horizontal="center" vertical="center"/>
    </xf>
    <xf numFmtId="0" fontId="3" fillId="5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styles" Target="styles.xml" Id="rId20" /><Relationship Type="http://schemas.openxmlformats.org/officeDocument/2006/relationships/theme" Target="theme/theme1.xml" Id="rId2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TAXA DE APROVAÇÃO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'SEC'!N5</f>
            </strRef>
          </tx>
          <spPr>
            <a:solidFill>
              <a:srgbClr val="4F81BD"/>
            </a:solidFill>
            <a:ln>
              <a:prstDash val="solid"/>
            </a:ln>
          </spPr>
          <cat>
            <numRef>
              <f>'SEC'!$M$5:$M$11</f>
            </numRef>
          </cat>
          <val>
            <numRef>
              <f>'SEC'!$N$6:$N$11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Turma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Taxa de Aprovação (%)</a:t>
                </a:r>
              </a:p>
            </rich>
          </tx>
        </title>
        <numFmt formatCode="0%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TAXA DE APROVAÇÃO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'SEC'!N285</f>
            </strRef>
          </tx>
          <spPr>
            <a:solidFill>
              <a:srgbClr val="4F81BD"/>
            </a:solidFill>
            <a:ln>
              <a:prstDash val="solid"/>
            </a:ln>
          </spPr>
          <cat>
            <numRef>
              <f>'SEC'!$M$285:$M$291</f>
            </numRef>
          </cat>
          <val>
            <numRef>
              <f>'SEC'!$N$286:$N$291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Turma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  <max val="1"/>
          <min val="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Taxa de Aprovação (%)</a:t>
                </a:r>
              </a:p>
            </rich>
          </tx>
        </title>
        <numFmt formatCode="0%" sourceLinked="0"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/Relationships>
</file>

<file path=xl/drawings/_rels/drawing10.xml.rels><Relationships xmlns="http://schemas.openxmlformats.org/package/2006/relationships"><Relationship Type="http://schemas.openxmlformats.org/officeDocument/2006/relationships/image" Target="/xl/media/image10.png" Id="rId1" /></Relationships>
</file>

<file path=xl/drawings/_rels/drawing11.xml.rels><Relationships xmlns="http://schemas.openxmlformats.org/package/2006/relationships"><Relationship Type="http://schemas.openxmlformats.org/officeDocument/2006/relationships/image" Target="/xl/media/image11.png" Id="rId1" /></Relationships>
</file>

<file path=xl/drawings/_rels/drawing12.xml.rels><Relationships xmlns="http://schemas.openxmlformats.org/package/2006/relationships"><Relationship Type="http://schemas.openxmlformats.org/officeDocument/2006/relationships/image" Target="/xl/media/image12.png" Id="rId1" /></Relationships>
</file>

<file path=xl/drawings/_rels/drawing13.xml.rels><Relationships xmlns="http://schemas.openxmlformats.org/package/2006/relationships"><Relationship Type="http://schemas.openxmlformats.org/officeDocument/2006/relationships/image" Target="/xl/media/image13.png" Id="rId1" /></Relationships>
</file>

<file path=xl/drawings/_rels/drawing14.xml.rels><Relationships xmlns="http://schemas.openxmlformats.org/package/2006/relationships"><Relationship Type="http://schemas.openxmlformats.org/officeDocument/2006/relationships/image" Target="/xl/media/image14.png" Id="rId1" /></Relationships>
</file>

<file path=xl/drawings/_rels/drawing15.xml.rels><Relationships xmlns="http://schemas.openxmlformats.org/package/2006/relationships"><Relationship Type="http://schemas.openxmlformats.org/officeDocument/2006/relationships/image" Target="/xl/media/image15.png" Id="rId1" /></Relationships>
</file>

<file path=xl/drawings/_rels/drawing16.xml.rels><Relationships xmlns="http://schemas.openxmlformats.org/package/2006/relationships"><Relationship Type="http://schemas.openxmlformats.org/officeDocument/2006/relationships/image" Target="/xl/media/image16.png" Id="rId1" /></Relationships>
</file>

<file path=xl/drawings/_rels/drawing17.xml.rels><Relationships xmlns="http://schemas.openxmlformats.org/package/2006/relationships"><Relationship Type="http://schemas.openxmlformats.org/officeDocument/2006/relationships/image" Target="/xl/media/image17.png" Id="rId1" /></Relationships>
</file>

<file path=xl/drawings/_rels/drawing18.xml.rels><Relationships xmlns="http://schemas.openxmlformats.org/package/2006/relationships"><Relationship Type="http://schemas.openxmlformats.org/officeDocument/2006/relationships/image" Target="/xl/media/image18.png" Id="rId1" /></Relationships>
</file>

<file path=xl/drawings/_rels/drawing19.xml.rels><Relationships xmlns="http://schemas.openxmlformats.org/package/2006/relationships"><Relationship Type="http://schemas.openxmlformats.org/officeDocument/2006/relationships/image" Target="/xl/media/image19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 /></Relationships>
</file>

<file path=xl/drawings/_rels/drawing5.xml.rels><Relationships xmlns="http://schemas.openxmlformats.org/package/2006/relationships"><Relationship Type="http://schemas.openxmlformats.org/officeDocument/2006/relationships/image" Target="/xl/media/image5.png" Id="rId1" /></Relationships>
</file>

<file path=xl/drawings/_rels/drawing6.xml.rels><Relationships xmlns="http://schemas.openxmlformats.org/package/2006/relationships"><Relationship Type="http://schemas.openxmlformats.org/officeDocument/2006/relationships/image" Target="/xl/media/image6.png" Id="rId1" /></Relationships>
</file>

<file path=xl/drawings/_rels/drawing7.xml.rels><Relationships xmlns="http://schemas.openxmlformats.org/package/2006/relationships"><Relationship Type="http://schemas.openxmlformats.org/officeDocument/2006/relationships/image" Target="/xl/media/image7.png" Id="rId1" /></Relationships>
</file>

<file path=xl/drawings/_rels/drawing8.xml.rels><Relationships xmlns="http://schemas.openxmlformats.org/package/2006/relationships"><Relationship Type="http://schemas.openxmlformats.org/officeDocument/2006/relationships/image" Target="/xl/media/image8.png" Id="rId1" /></Relationships>
</file>

<file path=xl/drawings/_rels/drawing9.xml.rels><Relationships xmlns="http://schemas.openxmlformats.org/package/2006/relationships"><Relationship Type="http://schemas.openxmlformats.org/officeDocument/2006/relationships/image" Target="/xl/media/image9.png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12</col>
      <colOff>0</colOff>
      <row>14</row>
      <rowOff>0</rowOff>
    </from>
    <ext cx="72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12</col>
      <colOff>0</colOff>
      <row>294</row>
      <rowOff>0</rowOff>
    </from>
    <ext cx="72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0</row>
      <rowOff>0</rowOff>
    </from>
    <ext cx="10277475" cy="2009775"/>
    <pic>
      <nvPicPr>
        <cNvPr id="2" name="Image 2" descr="Picture"/>
        <cNvPicPr/>
      </nvPicPr>
      <blipFill>
        <a:blip cstate="print" r:embed="rId3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0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1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7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8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drawings/drawing9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0277475" cy="20097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 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 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 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 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 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 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 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tabColor rgb="00FFDAB9"/>
    <outlinePr summaryBelow="1" summaryRight="1"/>
    <pageSetUpPr/>
  </sheetPr>
  <dimension ref="A1:Q293"/>
  <sheetViews>
    <sheetView workbookViewId="0">
      <selection activeCell="A1" sqref="A1"/>
    </sheetView>
  </sheetViews>
  <sheetFormatPr baseColWidth="8" defaultRowHeight="15"/>
  <cols>
    <col width="3.78" customWidth="1" min="1" max="1"/>
    <col width="37.8" customWidth="1" min="2" max="2"/>
    <col width="17.01" customWidth="1" min="3" max="3"/>
    <col width="17.01" customWidth="1" min="4" max="4"/>
    <col width="17.01" customWidth="1" min="5" max="5"/>
    <col width="37.8" customWidth="1" min="6" max="6"/>
    <col width="20" customWidth="1" min="7" max="7"/>
    <col width="10" customWidth="1" min="8" max="8"/>
    <col width="10" customWidth="1" min="9" max="9"/>
    <col width="25" customWidth="1" min="10" max="10"/>
    <col width="10" customWidth="1" min="11" max="11"/>
    <col width="10" customWidth="1" min="12" max="12"/>
    <col width="15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ATIVO</t>
        </is>
      </c>
      <c r="D3" s="5" t="inlineStr">
        <is>
          <t>TRANSFERIDO</t>
        </is>
      </c>
      <c r="E3" s="5" t="inlineStr">
        <is>
          <t>DESISTENTE</t>
        </is>
      </c>
      <c r="F3" s="6" t="inlineStr">
        <is>
          <t>SITUAÇÃO DO ALUNO</t>
        </is>
      </c>
      <c r="G3" s="3" t="inlineStr">
        <is>
          <t>Resumo Parcial por Turma</t>
        </is>
      </c>
      <c r="H3" s="13" t="n"/>
      <c r="I3" s="14" t="n"/>
      <c r="J3" s="3" t="inlineStr">
        <is>
          <t>Resumo Geral da Escola</t>
        </is>
      </c>
      <c r="K3" s="13" t="n"/>
      <c r="L3" s="14" t="n"/>
      <c r="M3" s="3" t="inlineStr">
        <is>
          <t>TAXA DE APROVAÇÃO BIMESTRAL</t>
        </is>
      </c>
      <c r="N3" s="13" t="n"/>
      <c r="O3" s="13" t="n"/>
      <c r="P3" s="13" t="n"/>
      <c r="Q3" s="14" t="n"/>
    </row>
    <row r="4">
      <c r="A4" s="8" t="n">
        <v>1</v>
      </c>
      <c r="B4" s="8" t="inlineStr">
        <is>
          <t>Alicia Natália Alves de Sousa</t>
        </is>
      </c>
      <c r="C4" s="8" t="b">
        <v>1</v>
      </c>
      <c r="D4" s="8" t="b">
        <v>0</v>
      </c>
      <c r="E4" s="8" t="b">
        <v>0</v>
      </c>
      <c r="F4" s="8">
        <f>IF(E4, "DESISTENTE", IF(D4, "TRANSFERIDO", IF(C4, "ATIVO", "INDEFINIDO")))</f>
        <v/>
      </c>
      <c r="G4" s="8" t="inlineStr">
        <is>
          <t>MATRÍCULAS</t>
        </is>
      </c>
      <c r="H4" s="8">
        <f>COUNTA(B4:B25)</f>
        <v/>
      </c>
      <c r="I4" s="8">
        <f>COUNTA(B4:B25)</f>
        <v/>
      </c>
      <c r="J4" s="8" t="inlineStr">
        <is>
          <t>MATRÍCULAS</t>
        </is>
      </c>
      <c r="K4" s="8">
        <f>SUM(H4,H33,H65,H94,H126,H157,H181)</f>
        <v/>
      </c>
      <c r="L4" s="7" t="n"/>
      <c r="M4" s="5" t="inlineStr">
        <is>
          <t>TURMA</t>
        </is>
      </c>
      <c r="N4" s="5" t="inlineStr">
        <is>
          <t>B1</t>
        </is>
      </c>
      <c r="O4" s="5" t="inlineStr">
        <is>
          <t>B2</t>
        </is>
      </c>
      <c r="P4" s="5" t="inlineStr">
        <is>
          <t>B3</t>
        </is>
      </c>
      <c r="Q4" s="5" t="inlineStr">
        <is>
          <t>B4</t>
        </is>
      </c>
    </row>
    <row r="5">
      <c r="A5" s="8" t="n">
        <v>2</v>
      </c>
      <c r="B5" s="8" t="inlineStr">
        <is>
          <t>Carlos Eduardo de Freitas Silvino</t>
        </is>
      </c>
      <c r="C5" s="8" t="b">
        <v>1</v>
      </c>
      <c r="D5" s="8" t="b">
        <v>0</v>
      </c>
      <c r="E5" s="8" t="b">
        <v>0</v>
      </c>
      <c r="F5" s="8">
        <f>IF(E5, "DESISTENTE", IF(D5, "TRANSFERIDO", IF(C5, "ATIVO", "INDEFINIDO")))</f>
        <v/>
      </c>
      <c r="G5" s="8" t="inlineStr">
        <is>
          <t>ATIVOS</t>
        </is>
      </c>
      <c r="H5" s="8">
        <f>COUNTIF(C4:C25, TRUE)</f>
        <v/>
      </c>
      <c r="I5" s="8">
        <f>COUNTIF(C4:C25, TRUE)</f>
        <v/>
      </c>
      <c r="J5" s="8" t="inlineStr">
        <is>
          <t>ATIVOS</t>
        </is>
      </c>
      <c r="K5" s="8">
        <f>SUM(H5,H34,H66,H95,H127,H158,H182)</f>
        <v/>
      </c>
      <c r="L5" s="7" t="n"/>
      <c r="M5" s="9" t="inlineStr">
        <is>
          <t>1º ANO A</t>
        </is>
      </c>
      <c r="N5" s="9">
        <f>IFERROR(BIO!O12, 0)</f>
        <v/>
      </c>
      <c r="O5" s="9">
        <f>IFERROR(BIO!P12, 0)</f>
        <v/>
      </c>
      <c r="P5" s="9">
        <f>IFERROR(BIO!Q12, 0)</f>
        <v/>
      </c>
      <c r="Q5" s="9">
        <f>IFERROR(BIO!R12, 0)</f>
        <v/>
      </c>
    </row>
    <row r="6">
      <c r="A6" s="8" t="n">
        <v>3</v>
      </c>
      <c r="B6" s="8" t="inlineStr">
        <is>
          <t>Cicera Tayna Gomes Rocha</t>
        </is>
      </c>
      <c r="C6" s="8" t="b">
        <v>1</v>
      </c>
      <c r="D6" s="8" t="b">
        <v>0</v>
      </c>
      <c r="E6" s="8" t="b">
        <v>0</v>
      </c>
      <c r="F6" s="8">
        <f>IF(E6, "DESISTENTE", IF(D6, "TRANSFERIDO", IF(C6, "ATIVO", "INDEFINIDO")))</f>
        <v/>
      </c>
      <c r="G6" s="8" t="inlineStr">
        <is>
          <t>TRANSFERIDOS</t>
        </is>
      </c>
      <c r="H6" s="8">
        <f>COUNTIF(D4:D25, TRUE)</f>
        <v/>
      </c>
      <c r="I6" s="8">
        <f>COUNTIF(D4:D25, TRUE)</f>
        <v/>
      </c>
      <c r="J6" s="8" t="inlineStr">
        <is>
          <t>TRANSFERIDOS</t>
        </is>
      </c>
      <c r="K6" s="8">
        <f>SUM(H6,H35,H67,H96,H128,H159,H183)</f>
        <v/>
      </c>
      <c r="L6" s="7" t="n"/>
      <c r="M6" s="9" t="inlineStr">
        <is>
          <t>1º ANO B</t>
        </is>
      </c>
      <c r="N6" s="9">
        <f>IFERROR(BIO!O65, 0)</f>
        <v/>
      </c>
      <c r="O6" s="9">
        <f>IFERROR(BIO!P65, 0)</f>
        <v/>
      </c>
      <c r="P6" s="9">
        <f>IFERROR(BIO!Q65, 0)</f>
        <v/>
      </c>
      <c r="Q6" s="9">
        <f>IFERROR(BIO!R65, 0)</f>
        <v/>
      </c>
    </row>
    <row r="7">
      <c r="A7" s="8" t="n">
        <v>4</v>
      </c>
      <c r="B7" s="8" t="inlineStr">
        <is>
          <t>Elias Alves Barbosa</t>
        </is>
      </c>
      <c r="C7" s="8" t="b">
        <v>1</v>
      </c>
      <c r="D7" s="8" t="b">
        <v>0</v>
      </c>
      <c r="E7" s="8" t="b">
        <v>0</v>
      </c>
      <c r="F7" s="8">
        <f>IF(E7, "DESISTENTE", IF(D7, "TRANSFERIDO", IF(C7, "ATIVO", "INDEFINIDO")))</f>
        <v/>
      </c>
      <c r="G7" s="8" t="inlineStr">
        <is>
          <t>DESISTENTES</t>
        </is>
      </c>
      <c r="H7" s="8">
        <f>COUNTIF(E4:E25, TRUE)</f>
        <v/>
      </c>
      <c r="I7" s="8">
        <f>COUNTIF(E4:E25, TRUE)</f>
        <v/>
      </c>
      <c r="J7" s="8" t="inlineStr">
        <is>
          <t>DESISTENTES</t>
        </is>
      </c>
      <c r="K7" s="8">
        <f>SUM(H7,H36,H68,H97,H129,H160,H184)</f>
        <v/>
      </c>
      <c r="L7" s="7" t="n"/>
      <c r="M7" s="9" t="inlineStr">
        <is>
          <t>1º ANO C</t>
        </is>
      </c>
      <c r="N7" s="9">
        <f>IFERROR(BIO!O118, 0)</f>
        <v/>
      </c>
      <c r="O7" s="9">
        <f>IFERROR(BIO!P118, 0)</f>
        <v/>
      </c>
      <c r="P7" s="9">
        <f>IFERROR(BIO!Q118, 0)</f>
        <v/>
      </c>
      <c r="Q7" s="9">
        <f>IFERROR(BIO!R118, 0)</f>
        <v/>
      </c>
    </row>
    <row r="8">
      <c r="A8" s="8" t="n">
        <v>5</v>
      </c>
      <c r="B8" s="8" t="inlineStr">
        <is>
          <t>Geovanna da Silva Freira</t>
        </is>
      </c>
      <c r="C8" s="8" t="b">
        <v>1</v>
      </c>
      <c r="D8" s="8" t="b">
        <v>0</v>
      </c>
      <c r="E8" s="8" t="b">
        <v>0</v>
      </c>
      <c r="F8" s="8">
        <f>IF(E8, "DESISTENTE", IF(D8, "TRANSFERIDO", IF(C8, "ATIVO", "INDEFINIDO")))</f>
        <v/>
      </c>
      <c r="J8" s="8" t="inlineStr">
        <is>
          <t>Nº ABANDONO(S)</t>
        </is>
      </c>
      <c r="K8" s="8">
        <f>K7</f>
        <v/>
      </c>
      <c r="L8" s="7" t="n"/>
      <c r="M8" s="9" t="inlineStr">
        <is>
          <t>2º ANO A</t>
        </is>
      </c>
      <c r="N8" s="9">
        <f>IFERROR(BIO!O171, 0)</f>
        <v/>
      </c>
      <c r="O8" s="9">
        <f>IFERROR(BIO!P171, 0)</f>
        <v/>
      </c>
      <c r="P8" s="9">
        <f>IFERROR(BIO!Q171, 0)</f>
        <v/>
      </c>
      <c r="Q8" s="9">
        <f>IFERROR(BIO!R171, 0)</f>
        <v/>
      </c>
    </row>
    <row r="9">
      <c r="A9" s="8" t="n">
        <v>6</v>
      </c>
      <c r="B9" s="8" t="inlineStr">
        <is>
          <t>Ingrid walescka Moreira do Nascimento</t>
        </is>
      </c>
      <c r="C9" s="8" t="b">
        <v>1</v>
      </c>
      <c r="D9" s="8" t="b">
        <v>0</v>
      </c>
      <c r="E9" s="8" t="b">
        <v>0</v>
      </c>
      <c r="F9" s="8">
        <f>IF(E9, "DESISTENTE", IF(D9, "TRANSFERIDO", IF(C9, "ATIVO", "INDEFINIDO")))</f>
        <v/>
      </c>
      <c r="J9" s="8" t="inlineStr">
        <is>
          <t>ABANDONO(S) (%)</t>
        </is>
      </c>
      <c r="K9" s="9">
        <f>K8/K5</f>
        <v/>
      </c>
      <c r="L9" s="7" t="n"/>
      <c r="M9" s="9" t="inlineStr">
        <is>
          <t>2º ANO B</t>
        </is>
      </c>
      <c r="N9" s="9">
        <f>IFERROR(BIO!O224, 0)</f>
        <v/>
      </c>
      <c r="O9" s="9">
        <f>IFERROR(BIO!P224, 0)</f>
        <v/>
      </c>
      <c r="P9" s="9">
        <f>IFERROR(BIO!Q224, 0)</f>
        <v/>
      </c>
      <c r="Q9" s="9">
        <f>IFERROR(BIO!R224, 0)</f>
        <v/>
      </c>
    </row>
    <row r="10">
      <c r="A10" s="8" t="n">
        <v>7</v>
      </c>
      <c r="B10" s="8" t="inlineStr">
        <is>
          <t>Jonathan Caio Gonçalves de Lima</t>
        </is>
      </c>
      <c r="C10" s="8" t="b">
        <v>1</v>
      </c>
      <c r="D10" s="8" t="b">
        <v>0</v>
      </c>
      <c r="E10" s="8" t="b">
        <v>0</v>
      </c>
      <c r="F10" s="8">
        <f>IF(E10, "DESISTENTE", IF(D10, "TRANSFERIDO", IF(C10, "ATIVO", "INDEFINIDO")))</f>
        <v/>
      </c>
      <c r="M10" s="9" t="inlineStr">
        <is>
          <t>3º ANO A</t>
        </is>
      </c>
      <c r="N10" s="9">
        <f>IFERROR(BIO!O277, 0)</f>
        <v/>
      </c>
      <c r="O10" s="9">
        <f>IFERROR(BIO!P277, 0)</f>
        <v/>
      </c>
      <c r="P10" s="9">
        <f>IFERROR(BIO!Q277, 0)</f>
        <v/>
      </c>
      <c r="Q10" s="9">
        <f>IFERROR(BIO!R277, 0)</f>
        <v/>
      </c>
    </row>
    <row r="11">
      <c r="A11" s="8" t="n">
        <v>8</v>
      </c>
      <c r="B11" s="8" t="inlineStr">
        <is>
          <t>Jordânia Lima da Costa</t>
        </is>
      </c>
      <c r="C11" s="8" t="b">
        <v>1</v>
      </c>
      <c r="D11" s="8" t="b">
        <v>0</v>
      </c>
      <c r="E11" s="8" t="b">
        <v>0</v>
      </c>
      <c r="F11" s="8">
        <f>IF(E11, "DESISTENTE", IF(D11, "TRANSFERIDO", IF(C11, "ATIVO", "INDEFINIDO")))</f>
        <v/>
      </c>
      <c r="M11" s="9" t="inlineStr">
        <is>
          <t>3º ANO B</t>
        </is>
      </c>
      <c r="N11" s="9">
        <f>IFERROR(BIO!O330, 0)</f>
        <v/>
      </c>
      <c r="O11" s="9">
        <f>IFERROR(BIO!P330, 0)</f>
        <v/>
      </c>
      <c r="P11" s="9">
        <f>IFERROR(BIO!Q330, 0)</f>
        <v/>
      </c>
      <c r="Q11" s="9">
        <f>IFERROR(BIO!R330, 0)</f>
        <v/>
      </c>
    </row>
    <row r="12">
      <c r="A12" s="8" t="n">
        <v>9</v>
      </c>
      <c r="B12" s="8" t="inlineStr">
        <is>
          <t>Keven Lucas Leite de Sousa</t>
        </is>
      </c>
      <c r="C12" s="8" t="b">
        <v>1</v>
      </c>
      <c r="D12" s="8" t="b">
        <v>0</v>
      </c>
      <c r="E12" s="8" t="b">
        <v>0</v>
      </c>
      <c r="F12" s="8">
        <f>IF(E12, "DESISTENTE", IF(D12, "TRANSFERIDO", IF(C12, "ATIVO", "INDEFINIDO")))</f>
        <v/>
      </c>
      <c r="M12" s="10" t="inlineStr">
        <is>
          <t>TX APROVAÇÃO %</t>
        </is>
      </c>
      <c r="N12" s="11">
        <f>AVERAGE(N5:N11)</f>
        <v/>
      </c>
      <c r="O12" s="11">
        <f>AVERAGE(O5:O11)</f>
        <v/>
      </c>
      <c r="P12" s="11">
        <f>AVERAGE(P5:P11)</f>
        <v/>
      </c>
      <c r="Q12" s="11">
        <f>AVERAGE(Q5:Q11)</f>
        <v/>
      </c>
    </row>
    <row r="13">
      <c r="A13" s="8" t="n">
        <v>10</v>
      </c>
      <c r="B13" s="8" t="inlineStr">
        <is>
          <t>Leandro Junio Lima da Costa</t>
        </is>
      </c>
      <c r="C13" s="8" t="b">
        <v>1</v>
      </c>
      <c r="D13" s="8" t="b">
        <v>0</v>
      </c>
      <c r="E13" s="8" t="b">
        <v>0</v>
      </c>
      <c r="F13" s="8">
        <f>IF(E13, "DESISTENTE", IF(D13, "TRANSFERIDO", IF(C13, "ATIVO", "INDEFINIDO")))</f>
        <v/>
      </c>
      <c r="M13" s="10" t="inlineStr">
        <is>
          <t>TX REPROVAÇÃO %</t>
        </is>
      </c>
      <c r="N13" s="11">
        <f>1-N12</f>
        <v/>
      </c>
      <c r="O13" s="11">
        <f>1-O12</f>
        <v/>
      </c>
      <c r="P13" s="11">
        <f>1-P12</f>
        <v/>
      </c>
      <c r="Q13" s="11">
        <f>1-Q12</f>
        <v/>
      </c>
    </row>
    <row r="14">
      <c r="A14" s="8" t="n">
        <v>11</v>
      </c>
      <c r="B14" s="8" t="inlineStr">
        <is>
          <t>Lendryus Lima da Costa</t>
        </is>
      </c>
      <c r="C14" s="8" t="b">
        <v>1</v>
      </c>
      <c r="D14" s="8" t="b">
        <v>0</v>
      </c>
      <c r="E14" s="8" t="b">
        <v>0</v>
      </c>
      <c r="F14" s="8">
        <f>IF(E14, "DESISTENTE", IF(D14, "TRANSFERIDO", IF(C14, "ATIVO", "INDEFINIDO")))</f>
        <v/>
      </c>
    </row>
    <row r="15">
      <c r="A15" s="8" t="n">
        <v>12</v>
      </c>
      <c r="B15" s="8" t="inlineStr">
        <is>
          <t>Leticia Monteiro Costa da Cruz</t>
        </is>
      </c>
      <c r="C15" s="8" t="b">
        <v>1</v>
      </c>
      <c r="D15" s="8" t="b">
        <v>0</v>
      </c>
      <c r="E15" s="8" t="b">
        <v>0</v>
      </c>
      <c r="F15" s="8">
        <f>IF(E15, "DESISTENTE", IF(D15, "TRANSFERIDO", IF(C15, "ATIVO", "INDEFINIDO")))</f>
        <v/>
      </c>
    </row>
    <row r="16">
      <c r="A16" s="8" t="n">
        <v>13</v>
      </c>
      <c r="B16" s="8" t="inlineStr">
        <is>
          <t>Lorenna Gentil Peixoto</t>
        </is>
      </c>
      <c r="C16" s="8" t="b">
        <v>1</v>
      </c>
      <c r="D16" s="8" t="b">
        <v>0</v>
      </c>
      <c r="E16" s="8" t="b">
        <v>0</v>
      </c>
      <c r="F16" s="8">
        <f>IF(E16, "DESISTENTE", IF(D16, "TRANSFERIDO", IF(C16, "ATIVO", "INDEFINIDO")))</f>
        <v/>
      </c>
    </row>
    <row r="17">
      <c r="A17" s="8" t="n">
        <v>14</v>
      </c>
      <c r="B17" s="8" t="inlineStr">
        <is>
          <t>Lousysy Sophia de FreitasGomes</t>
        </is>
      </c>
      <c r="C17" s="8" t="b">
        <v>1</v>
      </c>
      <c r="D17" s="8" t="b">
        <v>0</v>
      </c>
      <c r="E17" s="8" t="b">
        <v>0</v>
      </c>
      <c r="F17" s="8">
        <f>IF(E17, "DESISTENTE", IF(D17, "TRANSFERIDO", IF(C17, "ATIVO", "INDEFINIDO")))</f>
        <v/>
      </c>
    </row>
    <row r="18">
      <c r="A18" s="8" t="n">
        <v>15</v>
      </c>
      <c r="B18" s="8" t="inlineStr">
        <is>
          <t>Marina Luiza Santos Vasconcelos</t>
        </is>
      </c>
      <c r="C18" s="8" t="b">
        <v>1</v>
      </c>
      <c r="D18" s="8" t="b">
        <v>0</v>
      </c>
      <c r="E18" s="8" t="b">
        <v>0</v>
      </c>
      <c r="F18" s="8">
        <f>IF(E18, "DESISTENTE", IF(D18, "TRANSFERIDO", IF(C18, "ATIVO", "INDEFINIDO")))</f>
        <v/>
      </c>
    </row>
    <row r="19">
      <c r="A19" s="8" t="n">
        <v>16</v>
      </c>
      <c r="B19" s="8" t="inlineStr">
        <is>
          <t>Mirella Ferreira de França</t>
        </is>
      </c>
      <c r="C19" s="8" t="b">
        <v>1</v>
      </c>
      <c r="D19" s="8" t="b">
        <v>0</v>
      </c>
      <c r="E19" s="8" t="b">
        <v>0</v>
      </c>
      <c r="F19" s="8">
        <f>IF(E19, "DESISTENTE", IF(D19, "TRANSFERIDO", IF(C19, "ATIVO", "INDEFINIDO")))</f>
        <v/>
      </c>
    </row>
    <row r="20">
      <c r="A20" s="8" t="n">
        <v>17</v>
      </c>
      <c r="B20" s="8" t="inlineStr">
        <is>
          <t>Rafaela Marques Imbiriba dos Santos</t>
        </is>
      </c>
      <c r="C20" s="8" t="b">
        <v>1</v>
      </c>
      <c r="D20" s="8" t="b">
        <v>0</v>
      </c>
      <c r="E20" s="8" t="b">
        <v>0</v>
      </c>
      <c r="F20" s="8">
        <f>IF(E20, "DESISTENTE", IF(D20, "TRANSFERIDO", IF(C20, "ATIVO", "INDEFINIDO")))</f>
        <v/>
      </c>
    </row>
    <row r="21">
      <c r="A21" s="8" t="n">
        <v>18</v>
      </c>
      <c r="B21" s="8" t="inlineStr">
        <is>
          <t>Rafael Martins da Silva</t>
        </is>
      </c>
      <c r="C21" s="8" t="b">
        <v>1</v>
      </c>
      <c r="D21" s="8" t="b">
        <v>0</v>
      </c>
      <c r="E21" s="8" t="b">
        <v>0</v>
      </c>
      <c r="F21" s="8">
        <f>IF(E21, "DESISTENTE", IF(D21, "TRANSFERIDO", IF(C21, "ATIVO", "INDEFINIDO")))</f>
        <v/>
      </c>
    </row>
    <row r="22">
      <c r="A22" s="8" t="n">
        <v>19</v>
      </c>
      <c r="B22" s="8" t="inlineStr">
        <is>
          <t>Samuel Gleybson</t>
        </is>
      </c>
      <c r="C22" s="8" t="b">
        <v>1</v>
      </c>
      <c r="D22" s="8" t="b">
        <v>0</v>
      </c>
      <c r="E22" s="8" t="b">
        <v>0</v>
      </c>
      <c r="F22" s="8">
        <f>IF(E22, "DESISTENTE", IF(D22, "TRANSFERIDO", IF(C22, "ATIVO", "INDEFINIDO")))</f>
        <v/>
      </c>
    </row>
    <row r="23">
      <c r="A23" s="8" t="n">
        <v>20</v>
      </c>
      <c r="B23" s="8" t="inlineStr">
        <is>
          <t>Pedro Henrique Rocha da Silva</t>
        </is>
      </c>
      <c r="C23" s="8" t="b">
        <v>1</v>
      </c>
      <c r="D23" s="8" t="b">
        <v>0</v>
      </c>
      <c r="E23" s="8" t="b">
        <v>0</v>
      </c>
      <c r="F23" s="8">
        <f>IF(E23, "DESISTENTE", IF(D23, "TRANSFERIDO", IF(C23, "ATIVO", "INDEFINIDO")))</f>
        <v/>
      </c>
    </row>
    <row r="24">
      <c r="A24" s="8" t="n">
        <v>21</v>
      </c>
      <c r="B24" s="8" t="inlineStr">
        <is>
          <t>Wendel Ray Pereira Garcia</t>
        </is>
      </c>
      <c r="C24" s="8" t="b">
        <v>1</v>
      </c>
      <c r="D24" s="8" t="b">
        <v>0</v>
      </c>
      <c r="E24" s="8" t="b">
        <v>0</v>
      </c>
      <c r="F24" s="8">
        <f>IF(E24, "DESISTENTE", IF(D24, "TRANSFERIDO", IF(C24, "ATIVO", "INDEFINIDO")))</f>
        <v/>
      </c>
    </row>
    <row r="25">
      <c r="A25" s="8" t="n">
        <v>22</v>
      </c>
      <c r="B25" s="8" t="inlineStr">
        <is>
          <t>Klara Gabriela Macedo</t>
        </is>
      </c>
      <c r="C25" s="8" t="b">
        <v>1</v>
      </c>
      <c r="D25" s="8" t="b">
        <v>0</v>
      </c>
      <c r="E25" s="8" t="b">
        <v>0</v>
      </c>
      <c r="F25" s="8">
        <f>IF(E25, "DESISTENTE", IF(D25, "TRANSFERIDO", IF(C25, "ATIVO", "INDEFINIDO")))</f>
        <v/>
      </c>
    </row>
    <row r="31" ht="30" customHeight="1">
      <c r="A31" s="2" t="inlineStr">
        <is>
          <t>1º ANO B</t>
        </is>
      </c>
    </row>
    <row r="32">
      <c r="A32" s="3" t="inlineStr">
        <is>
          <t>Nº</t>
        </is>
      </c>
      <c r="B32" s="4" t="inlineStr">
        <is>
          <t>Nome do Aluno</t>
        </is>
      </c>
      <c r="C32" s="5" t="inlineStr">
        <is>
          <t>ATIVO</t>
        </is>
      </c>
      <c r="D32" s="5" t="inlineStr">
        <is>
          <t>TRANSFERIDO</t>
        </is>
      </c>
      <c r="E32" s="5" t="inlineStr">
        <is>
          <t>DESISTENTE</t>
        </is>
      </c>
      <c r="F32" s="6" t="inlineStr">
        <is>
          <t>SITUAÇÃO DO ALUNO</t>
        </is>
      </c>
      <c r="G32" s="3" t="inlineStr">
        <is>
          <t>Resumo Parcial por Turma</t>
        </is>
      </c>
      <c r="H32" s="13" t="n"/>
      <c r="I32" s="14" t="n"/>
    </row>
    <row r="33">
      <c r="A33" s="8" t="n">
        <v>1</v>
      </c>
      <c r="B33" s="8" t="inlineStr">
        <is>
          <t>Cauã Henrique Pereira da Silva</t>
        </is>
      </c>
      <c r="C33" s="8" t="b">
        <v>1</v>
      </c>
      <c r="D33" s="8" t="b">
        <v>0</v>
      </c>
      <c r="E33" s="8" t="b">
        <v>0</v>
      </c>
      <c r="F33" s="8">
        <f>IF(E33, "DESISTENTE", IF(D33, "TRANSFERIDO", IF(C33, "ATIVO", "INDEFINIDO")))</f>
        <v/>
      </c>
      <c r="G33" s="8" t="inlineStr">
        <is>
          <t>MATRÍCULAS</t>
        </is>
      </c>
      <c r="H33" s="8">
        <f>COUNTA(B33:B57)</f>
        <v/>
      </c>
      <c r="I33" s="8">
        <f>COUNTA(B33:B57)</f>
        <v/>
      </c>
    </row>
    <row r="34">
      <c r="A34" s="8" t="n">
        <v>2</v>
      </c>
      <c r="B34" s="8" t="inlineStr">
        <is>
          <t>Davy Fernando Tavares Pinheiro Jacob</t>
        </is>
      </c>
      <c r="C34" s="8" t="b">
        <v>1</v>
      </c>
      <c r="D34" s="8" t="b">
        <v>0</v>
      </c>
      <c r="E34" s="8" t="b">
        <v>0</v>
      </c>
      <c r="F34" s="8">
        <f>IF(E34, "DESISTENTE", IF(D34, "TRANSFERIDO", IF(C34, "ATIVO", "INDEFINIDO")))</f>
        <v/>
      </c>
      <c r="G34" s="8" t="inlineStr">
        <is>
          <t>ATIVOS</t>
        </is>
      </c>
      <c r="H34" s="8">
        <f>COUNTIF(C33:C57, TRUE)</f>
        <v/>
      </c>
      <c r="I34" s="8">
        <f>COUNTIF(C33:C57, TRUE)</f>
        <v/>
      </c>
    </row>
    <row r="35">
      <c r="A35" s="8" t="n">
        <v>3</v>
      </c>
      <c r="B35" s="8" t="inlineStr">
        <is>
          <t>Diogo dos Anjos Rodrigues</t>
        </is>
      </c>
      <c r="C35" s="8" t="b">
        <v>1</v>
      </c>
      <c r="D35" s="8" t="b">
        <v>0</v>
      </c>
      <c r="E35" s="8" t="b">
        <v>0</v>
      </c>
      <c r="F35" s="8">
        <f>IF(E35, "DESISTENTE", IF(D35, "TRANSFERIDO", IF(C35, "ATIVO", "INDEFINIDO")))</f>
        <v/>
      </c>
      <c r="G35" s="8" t="inlineStr">
        <is>
          <t>TRANSFERIDOS</t>
        </is>
      </c>
      <c r="H35" s="8">
        <f>COUNTIF(D33:D57, TRUE)</f>
        <v/>
      </c>
      <c r="I35" s="8">
        <f>COUNTIF(D33:D57, TRUE)</f>
        <v/>
      </c>
    </row>
    <row r="36">
      <c r="A36" s="8" t="n">
        <v>4</v>
      </c>
      <c r="B36" s="8" t="inlineStr">
        <is>
          <t>Enzo Gabriel Gomes Miguel dos Santos</t>
        </is>
      </c>
      <c r="C36" s="8" t="b">
        <v>1</v>
      </c>
      <c r="D36" s="8" t="b">
        <v>0</v>
      </c>
      <c r="E36" s="8" t="b">
        <v>0</v>
      </c>
      <c r="F36" s="8">
        <f>IF(E36, "DESISTENTE", IF(D36, "TRANSFERIDO", IF(C36, "ATIVO", "INDEFINIDO")))</f>
        <v/>
      </c>
      <c r="G36" s="8" t="inlineStr">
        <is>
          <t>DESISTENTES</t>
        </is>
      </c>
      <c r="H36" s="8">
        <f>COUNTIF(E33:E57, TRUE)</f>
        <v/>
      </c>
      <c r="I36" s="8">
        <f>COUNTIF(E33:E57, TRUE)</f>
        <v/>
      </c>
    </row>
    <row r="37">
      <c r="A37" s="8" t="n">
        <v>5</v>
      </c>
      <c r="B37" s="8" t="inlineStr">
        <is>
          <t>Ezequiel Tavares Nascimento Torres</t>
        </is>
      </c>
      <c r="C37" s="8" t="b">
        <v>1</v>
      </c>
      <c r="D37" s="8" t="b">
        <v>0</v>
      </c>
      <c r="E37" s="8" t="b">
        <v>0</v>
      </c>
      <c r="F37" s="8">
        <f>IF(E37, "DESISTENTE", IF(D37, "TRANSFERIDO", IF(C37, "ATIVO", "INDEFINIDO")))</f>
        <v/>
      </c>
    </row>
    <row r="38">
      <c r="A38" s="8" t="n">
        <v>6</v>
      </c>
      <c r="B38" s="8" t="inlineStr">
        <is>
          <t>Gabriel Avelino Ferreira</t>
        </is>
      </c>
      <c r="C38" s="8" t="b">
        <v>1</v>
      </c>
      <c r="D38" s="8" t="b">
        <v>0</v>
      </c>
      <c r="E38" s="8" t="b">
        <v>0</v>
      </c>
      <c r="F38" s="8">
        <f>IF(E38, "DESISTENTE", IF(D38, "TRANSFERIDO", IF(C38, "ATIVO", "INDEFINIDO")))</f>
        <v/>
      </c>
    </row>
    <row r="39">
      <c r="A39" s="8" t="n">
        <v>7</v>
      </c>
      <c r="B39" s="8" t="inlineStr">
        <is>
          <t>Gabriela Souto da Trindade</t>
        </is>
      </c>
      <c r="C39" s="8" t="b">
        <v>1</v>
      </c>
      <c r="D39" s="8" t="b">
        <v>0</v>
      </c>
      <c r="E39" s="8" t="b">
        <v>0</v>
      </c>
      <c r="F39" s="8">
        <f>IF(E39, "DESISTENTE", IF(D39, "TRANSFERIDO", IF(C39, "ATIVO", "INDEFINIDO")))</f>
        <v/>
      </c>
    </row>
    <row r="40">
      <c r="A40" s="8" t="n">
        <v>8</v>
      </c>
      <c r="B40" s="8" t="inlineStr">
        <is>
          <t>Guilherme de Lucena Queiroz</t>
        </is>
      </c>
      <c r="C40" s="8" t="b">
        <v>1</v>
      </c>
      <c r="D40" s="8" t="b">
        <v>0</v>
      </c>
      <c r="E40" s="8" t="b">
        <v>0</v>
      </c>
      <c r="F40" s="8">
        <f>IF(E40, "DESISTENTE", IF(D40, "TRANSFERIDO", IF(C40, "ATIVO", "INDEFINIDO")))</f>
        <v/>
      </c>
    </row>
    <row r="41">
      <c r="A41" s="8" t="n">
        <v>9</v>
      </c>
      <c r="B41" s="8" t="inlineStr">
        <is>
          <t>Hevelyn Diniz Fernandes</t>
        </is>
      </c>
      <c r="C41" s="8" t="b">
        <v>1</v>
      </c>
      <c r="D41" s="8" t="b">
        <v>0</v>
      </c>
      <c r="E41" s="8" t="b">
        <v>0</v>
      </c>
      <c r="F41" s="8">
        <f>IF(E41, "DESISTENTE", IF(D41, "TRANSFERIDO", IF(C41, "ATIVO", "INDEFINIDO")))</f>
        <v/>
      </c>
    </row>
    <row r="42">
      <c r="A42" s="8" t="n">
        <v>10</v>
      </c>
      <c r="B42" s="8" t="inlineStr">
        <is>
          <t>Igor Juno da Silva Oliveira</t>
        </is>
      </c>
      <c r="C42" s="8" t="b">
        <v>1</v>
      </c>
      <c r="D42" s="8" t="b">
        <v>0</v>
      </c>
      <c r="E42" s="8" t="b">
        <v>0</v>
      </c>
      <c r="F42" s="8">
        <f>IF(E42, "DESISTENTE", IF(D42, "TRANSFERIDO", IF(C42, "ATIVO", "INDEFINIDO")))</f>
        <v/>
      </c>
    </row>
    <row r="43">
      <c r="A43" s="8" t="n">
        <v>11</v>
      </c>
      <c r="B43" s="8" t="inlineStr">
        <is>
          <t>Isaac Sales Barbosa</t>
        </is>
      </c>
      <c r="C43" s="8" t="b">
        <v>1</v>
      </c>
      <c r="D43" s="8" t="b">
        <v>0</v>
      </c>
      <c r="E43" s="8" t="b">
        <v>0</v>
      </c>
      <c r="F43" s="8">
        <f>IF(E43, "DESISTENTE", IF(D43, "TRANSFERIDO", IF(C43, "ATIVO", "INDEFINIDO")))</f>
        <v/>
      </c>
    </row>
    <row r="44">
      <c r="A44" s="8" t="n">
        <v>12</v>
      </c>
      <c r="B44" s="8" t="inlineStr">
        <is>
          <t>José Henrike Oliveira Domingues</t>
        </is>
      </c>
      <c r="C44" s="8" t="b">
        <v>1</v>
      </c>
      <c r="D44" s="8" t="b">
        <v>0</v>
      </c>
      <c r="E44" s="8" t="b">
        <v>0</v>
      </c>
      <c r="F44" s="8">
        <f>IF(E44, "DESISTENTE", IF(D44, "TRANSFERIDO", IF(C44, "ATIVO", "INDEFINIDO")))</f>
        <v/>
      </c>
    </row>
    <row r="45">
      <c r="A45" s="8" t="n">
        <v>13</v>
      </c>
      <c r="B45" s="8" t="inlineStr">
        <is>
          <t>Joyce Kelly Bernado Correia</t>
        </is>
      </c>
      <c r="C45" s="8" t="b">
        <v>1</v>
      </c>
      <c r="D45" s="8" t="b">
        <v>0</v>
      </c>
      <c r="E45" s="8" t="b">
        <v>0</v>
      </c>
      <c r="F45" s="8">
        <f>IF(E45, "DESISTENTE", IF(D45, "TRANSFERIDO", IF(C45, "ATIVO", "INDEFINIDO")))</f>
        <v/>
      </c>
    </row>
    <row r="46">
      <c r="A46" s="8" t="n">
        <v>14</v>
      </c>
      <c r="B46" s="8" t="inlineStr">
        <is>
          <t>Karoliny Vitoria Freire da Silva Nascimento</t>
        </is>
      </c>
      <c r="C46" s="8" t="b">
        <v>1</v>
      </c>
      <c r="D46" s="8" t="b">
        <v>0</v>
      </c>
      <c r="E46" s="8" t="b">
        <v>0</v>
      </c>
      <c r="F46" s="8">
        <f>IF(E46, "DESISTENTE", IF(D46, "TRANSFERIDO", IF(C46, "ATIVO", "INDEFINIDO")))</f>
        <v/>
      </c>
    </row>
    <row r="47">
      <c r="A47" s="8" t="n">
        <v>15</v>
      </c>
      <c r="B47" s="8" t="inlineStr">
        <is>
          <t>Kaunysson Borges Gonzaga</t>
        </is>
      </c>
      <c r="C47" s="8" t="b">
        <v>1</v>
      </c>
      <c r="D47" s="8" t="b">
        <v>0</v>
      </c>
      <c r="E47" s="8" t="b">
        <v>0</v>
      </c>
      <c r="F47" s="8">
        <f>IF(E47, "DESISTENTE", IF(D47, "TRANSFERIDO", IF(C47, "ATIVO", "INDEFINIDO")))</f>
        <v/>
      </c>
    </row>
    <row r="48">
      <c r="A48" s="8" t="n">
        <v>16</v>
      </c>
      <c r="B48" s="8" t="inlineStr">
        <is>
          <t>Lara Nunes Oliveira</t>
        </is>
      </c>
      <c r="C48" s="8" t="b">
        <v>1</v>
      </c>
      <c r="D48" s="8" t="b">
        <v>0</v>
      </c>
      <c r="E48" s="8" t="b">
        <v>0</v>
      </c>
      <c r="F48" s="8">
        <f>IF(E48, "DESISTENTE", IF(D48, "TRANSFERIDO", IF(C48, "ATIVO", "INDEFINIDO")))</f>
        <v/>
      </c>
    </row>
    <row r="49">
      <c r="A49" s="8" t="n">
        <v>17</v>
      </c>
      <c r="B49" s="8" t="inlineStr">
        <is>
          <t>Lyllian Maria Santana Luciano</t>
        </is>
      </c>
      <c r="C49" s="8" t="b">
        <v>1</v>
      </c>
      <c r="D49" s="8" t="b">
        <v>0</v>
      </c>
      <c r="E49" s="8" t="b">
        <v>0</v>
      </c>
      <c r="F49" s="8">
        <f>IF(E49, "DESISTENTE", IF(D49, "TRANSFERIDO", IF(C49, "ATIVO", "INDEFINIDO")))</f>
        <v/>
      </c>
    </row>
    <row r="50">
      <c r="A50" s="8" t="n">
        <v>18</v>
      </c>
      <c r="B50" s="8" t="inlineStr">
        <is>
          <t>Maria Eduarda de Souza</t>
        </is>
      </c>
      <c r="C50" s="8" t="b">
        <v>1</v>
      </c>
      <c r="D50" s="8" t="b">
        <v>0</v>
      </c>
      <c r="E50" s="8" t="b">
        <v>0</v>
      </c>
      <c r="F50" s="8">
        <f>IF(E50, "DESISTENTE", IF(D50, "TRANSFERIDO", IF(C50, "ATIVO", "INDEFINIDO")))</f>
        <v/>
      </c>
    </row>
    <row r="51">
      <c r="A51" s="8" t="n">
        <v>19</v>
      </c>
      <c r="B51" s="8" t="inlineStr">
        <is>
          <t>Maria Eduarda Carneiro de Oliveira</t>
        </is>
      </c>
      <c r="C51" s="8" t="b">
        <v>1</v>
      </c>
      <c r="D51" s="8" t="b">
        <v>0</v>
      </c>
      <c r="E51" s="8" t="b">
        <v>0</v>
      </c>
      <c r="F51" s="8">
        <f>IF(E51, "DESISTENTE", IF(D51, "TRANSFERIDO", IF(C51, "ATIVO", "INDEFINIDO")))</f>
        <v/>
      </c>
    </row>
    <row r="52">
      <c r="A52" s="8" t="n">
        <v>20</v>
      </c>
      <c r="B52" s="8" t="inlineStr">
        <is>
          <t>Nicole Stefany Alves Souto Silva</t>
        </is>
      </c>
      <c r="C52" s="8" t="b">
        <v>1</v>
      </c>
      <c r="D52" s="8" t="b">
        <v>0</v>
      </c>
      <c r="E52" s="8" t="b">
        <v>0</v>
      </c>
      <c r="F52" s="8">
        <f>IF(E52, "DESISTENTE", IF(D52, "TRANSFERIDO", IF(C52, "ATIVO", "INDEFINIDO")))</f>
        <v/>
      </c>
    </row>
    <row r="53">
      <c r="A53" s="8" t="n">
        <v>21</v>
      </c>
      <c r="B53" s="8" t="inlineStr">
        <is>
          <t>Rhuan Carlos de Araújo Sousa</t>
        </is>
      </c>
      <c r="C53" s="8" t="b">
        <v>1</v>
      </c>
      <c r="D53" s="8" t="b">
        <v>0</v>
      </c>
      <c r="E53" s="8" t="b">
        <v>0</v>
      </c>
      <c r="F53" s="8">
        <f>IF(E53, "DESISTENTE", IF(D53, "TRANSFERIDO", IF(C53, "ATIVO", "INDEFINIDO")))</f>
        <v/>
      </c>
    </row>
    <row r="54">
      <c r="A54" s="8" t="n">
        <v>22</v>
      </c>
      <c r="B54" s="8" t="inlineStr">
        <is>
          <t>Pedro Henrique Ricardo Moura do Nascimento</t>
        </is>
      </c>
      <c r="C54" s="8" t="b">
        <v>1</v>
      </c>
      <c r="D54" s="8" t="b">
        <v>0</v>
      </c>
      <c r="E54" s="8" t="b">
        <v>0</v>
      </c>
      <c r="F54" s="8">
        <f>IF(E54, "DESISTENTE", IF(D54, "TRANSFERIDO", IF(C54, "ATIVO", "INDEFINIDO")))</f>
        <v/>
      </c>
    </row>
    <row r="55">
      <c r="A55" s="8" t="n">
        <v>23</v>
      </c>
      <c r="B55" s="8" t="inlineStr">
        <is>
          <t>Victor Antonino Figueiredo da Silva</t>
        </is>
      </c>
      <c r="C55" s="8" t="b">
        <v>1</v>
      </c>
      <c r="D55" s="8" t="b">
        <v>0</v>
      </c>
      <c r="E55" s="8" t="b">
        <v>0</v>
      </c>
      <c r="F55" s="8">
        <f>IF(E55, "DESISTENTE", IF(D55, "TRANSFERIDO", IF(C55, "ATIVO", "INDEFINIDO")))</f>
        <v/>
      </c>
    </row>
    <row r="56">
      <c r="A56" s="8" t="n">
        <v>24</v>
      </c>
      <c r="B56" s="8" t="inlineStr">
        <is>
          <t>Victor Emanuel Macêdo Fidelis</t>
        </is>
      </c>
      <c r="C56" s="8" t="b">
        <v>1</v>
      </c>
      <c r="D56" s="8" t="b">
        <v>0</v>
      </c>
      <c r="E56" s="8" t="b">
        <v>0</v>
      </c>
      <c r="F56" s="8">
        <f>IF(E56, "DESISTENTE", IF(D56, "TRANSFERIDO", IF(C56, "ATIVO", "INDEFINIDO")))</f>
        <v/>
      </c>
    </row>
    <row r="57">
      <c r="A57" s="8" t="n">
        <v>25</v>
      </c>
      <c r="B57" s="8" t="inlineStr">
        <is>
          <t>Yasmin Lohane Muller Coelho</t>
        </is>
      </c>
      <c r="C57" s="8" t="b">
        <v>1</v>
      </c>
      <c r="D57" s="8" t="b">
        <v>0</v>
      </c>
      <c r="E57" s="8" t="b">
        <v>0</v>
      </c>
      <c r="F57" s="8">
        <f>IF(E57, "DESISTENTE", IF(D57, "TRANSFERIDO", IF(C57, "ATIVO", "INDEFINIDO")))</f>
        <v/>
      </c>
    </row>
    <row r="63" ht="30" customHeight="1">
      <c r="A63" s="2" t="inlineStr">
        <is>
          <t>1º ANO C</t>
        </is>
      </c>
    </row>
    <row r="64">
      <c r="A64" s="3" t="inlineStr">
        <is>
          <t>Nº</t>
        </is>
      </c>
      <c r="B64" s="4" t="inlineStr">
        <is>
          <t>Nome do Aluno</t>
        </is>
      </c>
      <c r="C64" s="5" t="inlineStr">
        <is>
          <t>ATIVO</t>
        </is>
      </c>
      <c r="D64" s="5" t="inlineStr">
        <is>
          <t>TRANSFERIDO</t>
        </is>
      </c>
      <c r="E64" s="5" t="inlineStr">
        <is>
          <t>DESISTENTE</t>
        </is>
      </c>
      <c r="F64" s="6" t="inlineStr">
        <is>
          <t>SITUAÇÃO DO ALUNO</t>
        </is>
      </c>
      <c r="G64" s="3" t="inlineStr">
        <is>
          <t>Resumo Parcial por Turma</t>
        </is>
      </c>
      <c r="H64" s="13" t="n"/>
      <c r="I64" s="14" t="n"/>
    </row>
    <row r="65">
      <c r="A65" s="8" t="n">
        <v>1</v>
      </c>
      <c r="B65" s="8" t="inlineStr">
        <is>
          <t>Adryan Sudario Sousa</t>
        </is>
      </c>
      <c r="C65" s="8" t="b">
        <v>1</v>
      </c>
      <c r="D65" s="8" t="b">
        <v>0</v>
      </c>
      <c r="E65" s="8" t="b">
        <v>0</v>
      </c>
      <c r="F65" s="8">
        <f>IF(E65, "DESISTENTE", IF(D65, "TRANSFERIDO", IF(C65, "ATIVO", "INDEFINIDO")))</f>
        <v/>
      </c>
      <c r="G65" s="8" t="inlineStr">
        <is>
          <t>MATRÍCULAS</t>
        </is>
      </c>
      <c r="H65" s="8">
        <f>COUNTA(B65:B86)</f>
        <v/>
      </c>
      <c r="I65" s="8">
        <f>COUNTA(B65:B86)</f>
        <v/>
      </c>
    </row>
    <row r="66">
      <c r="A66" s="8" t="n">
        <v>2</v>
      </c>
      <c r="B66" s="8" t="inlineStr">
        <is>
          <t>Arthur Kauã Ferreira Barbosa</t>
        </is>
      </c>
      <c r="C66" s="8" t="b">
        <v>1</v>
      </c>
      <c r="D66" s="8" t="b">
        <v>0</v>
      </c>
      <c r="E66" s="8" t="b">
        <v>0</v>
      </c>
      <c r="F66" s="8">
        <f>IF(E66, "DESISTENTE", IF(D66, "TRANSFERIDO", IF(C66, "ATIVO", "INDEFINIDO")))</f>
        <v/>
      </c>
      <c r="G66" s="8" t="inlineStr">
        <is>
          <t>ATIVOS</t>
        </is>
      </c>
      <c r="H66" s="8">
        <f>COUNTIF(C65:C86, TRUE)</f>
        <v/>
      </c>
      <c r="I66" s="8">
        <f>COUNTIF(C65:C86, TRUE)</f>
        <v/>
      </c>
    </row>
    <row r="67">
      <c r="A67" s="8" t="n">
        <v>3</v>
      </c>
      <c r="B67" s="8" t="inlineStr">
        <is>
          <t>Angeliny Pessoa dos Santos</t>
        </is>
      </c>
      <c r="C67" s="8" t="b">
        <v>1</v>
      </c>
      <c r="D67" s="8" t="b">
        <v>0</v>
      </c>
      <c r="E67" s="8" t="b">
        <v>0</v>
      </c>
      <c r="F67" s="8">
        <f>IF(E67, "DESISTENTE", IF(D67, "TRANSFERIDO", IF(C67, "ATIVO", "INDEFINIDO")))</f>
        <v/>
      </c>
      <c r="G67" s="8" t="inlineStr">
        <is>
          <t>TRANSFERIDOS</t>
        </is>
      </c>
      <c r="H67" s="8">
        <f>COUNTIF(D65:D86, TRUE)</f>
        <v/>
      </c>
      <c r="I67" s="8">
        <f>COUNTIF(D65:D86, TRUE)</f>
        <v/>
      </c>
    </row>
    <row r="68">
      <c r="A68" s="8" t="n">
        <v>4</v>
      </c>
      <c r="B68" s="8" t="inlineStr">
        <is>
          <t>Bianca Nicolly Pereira Martins</t>
        </is>
      </c>
      <c r="C68" s="8" t="b">
        <v>1</v>
      </c>
      <c r="D68" s="8" t="b">
        <v>0</v>
      </c>
      <c r="E68" s="8" t="b">
        <v>0</v>
      </c>
      <c r="F68" s="8">
        <f>IF(E68, "DESISTENTE", IF(D68, "TRANSFERIDO", IF(C68, "ATIVO", "INDEFINIDO")))</f>
        <v/>
      </c>
      <c r="G68" s="8" t="inlineStr">
        <is>
          <t>DESISTENTES</t>
        </is>
      </c>
      <c r="H68" s="8">
        <f>COUNTIF(E65:E86, TRUE)</f>
        <v/>
      </c>
      <c r="I68" s="8">
        <f>COUNTIF(E65:E86, TRUE)</f>
        <v/>
      </c>
    </row>
    <row r="69">
      <c r="A69" s="8" t="n">
        <v>5</v>
      </c>
      <c r="B69" s="8" t="inlineStr">
        <is>
          <t>Davi de Sousa Alves</t>
        </is>
      </c>
      <c r="C69" s="8" t="b">
        <v>1</v>
      </c>
      <c r="D69" s="8" t="b">
        <v>0</v>
      </c>
      <c r="E69" s="8" t="b">
        <v>0</v>
      </c>
      <c r="F69" s="8">
        <f>IF(E69, "DESISTENTE", IF(D69, "TRANSFERIDO", IF(C69, "ATIVO", "INDEFINIDO")))</f>
        <v/>
      </c>
    </row>
    <row r="70">
      <c r="A70" s="8" t="n">
        <v>6</v>
      </c>
      <c r="B70" s="8" t="inlineStr">
        <is>
          <t>Gabryelle Nayara Pereira de Sousa</t>
        </is>
      </c>
      <c r="C70" s="8" t="b">
        <v>1</v>
      </c>
      <c r="D70" s="8" t="b">
        <v>0</v>
      </c>
      <c r="E70" s="8" t="b">
        <v>0</v>
      </c>
      <c r="F70" s="8">
        <f>IF(E70, "DESISTENTE", IF(D70, "TRANSFERIDO", IF(C70, "ATIVO", "INDEFINIDO")))</f>
        <v/>
      </c>
    </row>
    <row r="71">
      <c r="A71" s="8" t="n">
        <v>7</v>
      </c>
      <c r="B71" s="8" t="inlineStr">
        <is>
          <t>José Carlos de Freitas Souza</t>
        </is>
      </c>
      <c r="C71" s="8" t="b">
        <v>1</v>
      </c>
      <c r="D71" s="8" t="b">
        <v>0</v>
      </c>
      <c r="E71" s="8" t="b">
        <v>0</v>
      </c>
      <c r="F71" s="8">
        <f>IF(E71, "DESISTENTE", IF(D71, "TRANSFERIDO", IF(C71, "ATIVO", "INDEFINIDO")))</f>
        <v/>
      </c>
    </row>
    <row r="72">
      <c r="A72" s="8" t="n">
        <v>8</v>
      </c>
      <c r="B72" s="8" t="inlineStr">
        <is>
          <t>Julia de Souza Santos do Rego</t>
        </is>
      </c>
      <c r="C72" s="8" t="b">
        <v>1</v>
      </c>
      <c r="D72" s="8" t="b">
        <v>0</v>
      </c>
      <c r="E72" s="8" t="b">
        <v>0</v>
      </c>
      <c r="F72" s="8">
        <f>IF(E72, "DESISTENTE", IF(D72, "TRANSFERIDO", IF(C72, "ATIVO", "INDEFINIDO")))</f>
        <v/>
      </c>
    </row>
    <row r="73">
      <c r="A73" s="8" t="n">
        <v>9</v>
      </c>
      <c r="B73" s="8" t="inlineStr">
        <is>
          <t>Kauã Leite Jorge Vieira da Costa</t>
        </is>
      </c>
      <c r="C73" s="8" t="b">
        <v>1</v>
      </c>
      <c r="D73" s="8" t="b">
        <v>0</v>
      </c>
      <c r="E73" s="8" t="b">
        <v>0</v>
      </c>
      <c r="F73" s="8">
        <f>IF(E73, "DESISTENTE", IF(D73, "TRANSFERIDO", IF(C73, "ATIVO", "INDEFINIDO")))</f>
        <v/>
      </c>
    </row>
    <row r="74">
      <c r="A74" s="8" t="n">
        <v>10</v>
      </c>
      <c r="B74" s="8" t="inlineStr">
        <is>
          <t>Laura Maria Monteiro Tavares</t>
        </is>
      </c>
      <c r="C74" s="8" t="b">
        <v>1</v>
      </c>
      <c r="D74" s="8" t="b">
        <v>0</v>
      </c>
      <c r="E74" s="8" t="b">
        <v>0</v>
      </c>
      <c r="F74" s="8">
        <f>IF(E74, "DESISTENTE", IF(D74, "TRANSFERIDO", IF(C74, "ATIVO", "INDEFINIDO")))</f>
        <v/>
      </c>
    </row>
    <row r="75">
      <c r="A75" s="8" t="n">
        <v>11</v>
      </c>
      <c r="B75" s="8" t="inlineStr">
        <is>
          <t>Leandro da Silva Fonseca Filho</t>
        </is>
      </c>
      <c r="C75" s="8" t="b">
        <v>1</v>
      </c>
      <c r="D75" s="8" t="b">
        <v>0</v>
      </c>
      <c r="E75" s="8" t="b">
        <v>0</v>
      </c>
      <c r="F75" s="8">
        <f>IF(E75, "DESISTENTE", IF(D75, "TRANSFERIDO", IF(C75, "ATIVO", "INDEFINIDO")))</f>
        <v/>
      </c>
    </row>
    <row r="76">
      <c r="A76" s="8" t="n">
        <v>12</v>
      </c>
      <c r="B76" s="8" t="inlineStr">
        <is>
          <t>Louhanna Micaelly Silva de Araújo</t>
        </is>
      </c>
      <c r="C76" s="8" t="b">
        <v>1</v>
      </c>
      <c r="D76" s="8" t="b">
        <v>0</v>
      </c>
      <c r="E76" s="8" t="b">
        <v>0</v>
      </c>
      <c r="F76" s="8">
        <f>IF(E76, "DESISTENTE", IF(D76, "TRANSFERIDO", IF(C76, "ATIVO", "INDEFINIDO")))</f>
        <v/>
      </c>
    </row>
    <row r="77">
      <c r="A77" s="8" t="n">
        <v>13</v>
      </c>
      <c r="B77" s="8" t="inlineStr">
        <is>
          <t>Lucyemille Fernandes dos Sasntos</t>
        </is>
      </c>
      <c r="C77" s="8" t="b">
        <v>1</v>
      </c>
      <c r="D77" s="8" t="b">
        <v>0</v>
      </c>
      <c r="E77" s="8" t="b">
        <v>0</v>
      </c>
      <c r="F77" s="8">
        <f>IF(E77, "DESISTENTE", IF(D77, "TRANSFERIDO", IF(C77, "ATIVO", "INDEFINIDO")))</f>
        <v/>
      </c>
    </row>
    <row r="78">
      <c r="A78" s="8" t="n">
        <v>14</v>
      </c>
      <c r="B78" s="8" t="inlineStr">
        <is>
          <t>Maria Eduarda Oliveira Nunes / NOME SOCIAL: Liam Oliveira Nunes</t>
        </is>
      </c>
      <c r="C78" s="8" t="b">
        <v>1</v>
      </c>
      <c r="D78" s="8" t="b">
        <v>0</v>
      </c>
      <c r="E78" s="8" t="b">
        <v>0</v>
      </c>
      <c r="F78" s="8">
        <f>IF(E78, "DESISTENTE", IF(D78, "TRANSFERIDO", IF(C78, "ATIVO", "INDEFINIDO")))</f>
        <v/>
      </c>
    </row>
    <row r="79">
      <c r="A79" s="8" t="n">
        <v>15</v>
      </c>
      <c r="B79" s="8" t="inlineStr">
        <is>
          <t>Maria Tainá Marculino dos Santos</t>
        </is>
      </c>
      <c r="C79" s="8" t="b">
        <v>1</v>
      </c>
      <c r="D79" s="8" t="b">
        <v>0</v>
      </c>
      <c r="E79" s="8" t="b">
        <v>0</v>
      </c>
      <c r="F79" s="8">
        <f>IF(E79, "DESISTENTE", IF(D79, "TRANSFERIDO", IF(C79, "ATIVO", "INDEFINIDO")))</f>
        <v/>
      </c>
    </row>
    <row r="80">
      <c r="A80" s="8" t="n">
        <v>16</v>
      </c>
      <c r="B80" s="8" t="inlineStr">
        <is>
          <t>Marianny Vitória da Silva Gomes</t>
        </is>
      </c>
      <c r="C80" s="8" t="b">
        <v>1</v>
      </c>
      <c r="D80" s="8" t="b">
        <v>0</v>
      </c>
      <c r="E80" s="8" t="b">
        <v>0</v>
      </c>
      <c r="F80" s="8">
        <f>IF(E80, "DESISTENTE", IF(D80, "TRANSFERIDO", IF(C80, "ATIVO", "INDEFINIDO")))</f>
        <v/>
      </c>
    </row>
    <row r="81">
      <c r="A81" s="8" t="n">
        <v>17</v>
      </c>
      <c r="B81" s="8" t="inlineStr">
        <is>
          <t>Maycon Leandro Nunes dos Santos</t>
        </is>
      </c>
      <c r="C81" s="8" t="b">
        <v>1</v>
      </c>
      <c r="D81" s="8" t="b">
        <v>0</v>
      </c>
      <c r="E81" s="8" t="b">
        <v>0</v>
      </c>
      <c r="F81" s="8">
        <f>IF(E81, "DESISTENTE", IF(D81, "TRANSFERIDO", IF(C81, "ATIVO", "INDEFINIDO")))</f>
        <v/>
      </c>
    </row>
    <row r="82">
      <c r="A82" s="8" t="n">
        <v>18</v>
      </c>
      <c r="B82" s="8" t="inlineStr">
        <is>
          <t>Nicole Vitória Belarmino da Silva</t>
        </is>
      </c>
      <c r="C82" s="8" t="b">
        <v>1</v>
      </c>
      <c r="D82" s="8" t="b">
        <v>0</v>
      </c>
      <c r="E82" s="8" t="b">
        <v>0</v>
      </c>
      <c r="F82" s="8">
        <f>IF(E82, "DESISTENTE", IF(D82, "TRANSFERIDO", IF(C82, "ATIVO", "INDEFINIDO")))</f>
        <v/>
      </c>
    </row>
    <row r="83">
      <c r="A83" s="8" t="n">
        <v>19</v>
      </c>
      <c r="B83" s="8" t="inlineStr">
        <is>
          <t>Perola Vittoria Oliveira Lima da Silva</t>
        </is>
      </c>
      <c r="C83" s="8" t="b">
        <v>1</v>
      </c>
      <c r="D83" s="8" t="b">
        <v>0</v>
      </c>
      <c r="E83" s="8" t="b">
        <v>0</v>
      </c>
      <c r="F83" s="8">
        <f>IF(E83, "DESISTENTE", IF(D83, "TRANSFERIDO", IF(C83, "ATIVO", "INDEFINIDO")))</f>
        <v/>
      </c>
    </row>
    <row r="84">
      <c r="A84" s="8" t="n">
        <v>20</v>
      </c>
      <c r="B84" s="8" t="inlineStr">
        <is>
          <t>Iana Havenna Alves Lisboa</t>
        </is>
      </c>
      <c r="C84" s="8" t="b">
        <v>1</v>
      </c>
      <c r="D84" s="8" t="b">
        <v>0</v>
      </c>
      <c r="E84" s="8" t="b">
        <v>0</v>
      </c>
      <c r="F84" s="8">
        <f>IF(E84, "DESISTENTE", IF(D84, "TRANSFERIDO", IF(C84, "ATIVO", "INDEFINIDO")))</f>
        <v/>
      </c>
    </row>
    <row r="85">
      <c r="A85" s="8" t="n">
        <v>21</v>
      </c>
      <c r="B85" s="8" t="inlineStr">
        <is>
          <t>Gustavo Junior Rodrigues Viana</t>
        </is>
      </c>
      <c r="C85" s="8" t="b">
        <v>1</v>
      </c>
      <c r="D85" s="8" t="b">
        <v>0</v>
      </c>
      <c r="E85" s="8" t="b">
        <v>0</v>
      </c>
      <c r="F85" s="8">
        <f>IF(E85, "DESISTENTE", IF(D85, "TRANSFERIDO", IF(C85, "ATIVO", "INDEFINIDO")))</f>
        <v/>
      </c>
    </row>
    <row r="86">
      <c r="A86" s="8" t="n">
        <v>22</v>
      </c>
      <c r="B86" s="8" t="inlineStr">
        <is>
          <t>Samuel Vinicius Felinto dos Santos</t>
        </is>
      </c>
      <c r="C86" s="8" t="b">
        <v>1</v>
      </c>
      <c r="D86" s="8" t="b">
        <v>0</v>
      </c>
      <c r="E86" s="8" t="b">
        <v>0</v>
      </c>
      <c r="F86" s="8">
        <f>IF(E86, "DESISTENTE", IF(D86, "TRANSFERIDO", IF(C86, "ATIVO", "INDEFINIDO")))</f>
        <v/>
      </c>
    </row>
    <row r="92" ht="30" customHeight="1">
      <c r="A92" s="2" t="inlineStr">
        <is>
          <t>2º ANO A</t>
        </is>
      </c>
    </row>
    <row r="93">
      <c r="A93" s="3" t="inlineStr">
        <is>
          <t>Nº</t>
        </is>
      </c>
      <c r="B93" s="4" t="inlineStr">
        <is>
          <t>Nome do Aluno</t>
        </is>
      </c>
      <c r="C93" s="5" t="inlineStr">
        <is>
          <t>ATIVO</t>
        </is>
      </c>
      <c r="D93" s="5" t="inlineStr">
        <is>
          <t>TRANSFERIDO</t>
        </is>
      </c>
      <c r="E93" s="5" t="inlineStr">
        <is>
          <t>DESISTENTE</t>
        </is>
      </c>
      <c r="F93" s="6" t="inlineStr">
        <is>
          <t>SITUAÇÃO DO ALUNO</t>
        </is>
      </c>
      <c r="G93" s="3" t="inlineStr">
        <is>
          <t>Resumo Parcial por Turma</t>
        </is>
      </c>
      <c r="H93" s="13" t="n"/>
      <c r="I93" s="14" t="n"/>
    </row>
    <row r="94">
      <c r="A94" s="8" t="n">
        <v>1</v>
      </c>
      <c r="B94" s="8" t="inlineStr">
        <is>
          <t>Agátha Fernanda Maciel de Souza</t>
        </is>
      </c>
      <c r="C94" s="8" t="b">
        <v>1</v>
      </c>
      <c r="D94" s="8" t="b">
        <v>0</v>
      </c>
      <c r="E94" s="8" t="b">
        <v>0</v>
      </c>
      <c r="F94" s="8">
        <f>IF(E94, "DESISTENTE", IF(D94, "TRANSFERIDO", IF(C94, "ATIVO", "INDEFINIDO")))</f>
        <v/>
      </c>
      <c r="G94" s="8" t="inlineStr">
        <is>
          <t>MATRÍCULAS</t>
        </is>
      </c>
      <c r="H94" s="8">
        <f>COUNTA(B94:B118)</f>
        <v/>
      </c>
      <c r="I94" s="8">
        <f>COUNTA(B94:B118)</f>
        <v/>
      </c>
    </row>
    <row r="95">
      <c r="A95" s="8" t="n">
        <v>2</v>
      </c>
      <c r="B95" s="8" t="inlineStr">
        <is>
          <t>Alex Bandeira Costa Júnior</t>
        </is>
      </c>
      <c r="C95" s="8" t="b">
        <v>1</v>
      </c>
      <c r="D95" s="8" t="b">
        <v>0</v>
      </c>
      <c r="E95" s="8" t="b">
        <v>0</v>
      </c>
      <c r="F95" s="8">
        <f>IF(E95, "DESISTENTE", IF(D95, "TRANSFERIDO", IF(C95, "ATIVO", "INDEFINIDO")))</f>
        <v/>
      </c>
      <c r="G95" s="8" t="inlineStr">
        <is>
          <t>ATIVOS</t>
        </is>
      </c>
      <c r="H95" s="8">
        <f>COUNTIF(C94:C118, TRUE)</f>
        <v/>
      </c>
      <c r="I95" s="8">
        <f>COUNTIF(C94:C118, TRUE)</f>
        <v/>
      </c>
    </row>
    <row r="96">
      <c r="A96" s="8" t="n">
        <v>3</v>
      </c>
      <c r="B96" s="8" t="inlineStr">
        <is>
          <t>Ana Gabrielly Silva dos Santos</t>
        </is>
      </c>
      <c r="C96" s="8" t="b">
        <v>1</v>
      </c>
      <c r="D96" s="8" t="b">
        <v>0</v>
      </c>
      <c r="E96" s="8" t="b">
        <v>0</v>
      </c>
      <c r="F96" s="8">
        <f>IF(E96, "DESISTENTE", IF(D96, "TRANSFERIDO", IF(C96, "ATIVO", "INDEFINIDO")))</f>
        <v/>
      </c>
      <c r="G96" s="8" t="inlineStr">
        <is>
          <t>TRANSFERIDOS</t>
        </is>
      </c>
      <c r="H96" s="8">
        <f>COUNTIF(D94:D118, TRUE)</f>
        <v/>
      </c>
      <c r="I96" s="8">
        <f>COUNTIF(D94:D118, TRUE)</f>
        <v/>
      </c>
    </row>
    <row r="97">
      <c r="A97" s="8" t="n">
        <v>4</v>
      </c>
      <c r="B97" s="8" t="inlineStr">
        <is>
          <t>Anna Beatriz Alves Souto Silva</t>
        </is>
      </c>
      <c r="C97" s="8" t="b">
        <v>1</v>
      </c>
      <c r="D97" s="8" t="b">
        <v>0</v>
      </c>
      <c r="E97" s="8" t="b">
        <v>0</v>
      </c>
      <c r="F97" s="8">
        <f>IF(E97, "DESISTENTE", IF(D97, "TRANSFERIDO", IF(C97, "ATIVO", "INDEFINIDO")))</f>
        <v/>
      </c>
      <c r="G97" s="8" t="inlineStr">
        <is>
          <t>DESISTENTES</t>
        </is>
      </c>
      <c r="H97" s="8">
        <f>COUNTIF(E94:E118, TRUE)</f>
        <v/>
      </c>
      <c r="I97" s="8">
        <f>COUNTIF(E94:E118, TRUE)</f>
        <v/>
      </c>
    </row>
    <row r="98">
      <c r="A98" s="8" t="n">
        <v>5</v>
      </c>
      <c r="B98" s="8" t="inlineStr">
        <is>
          <t>Arthur Vitor Alves de Sousa</t>
        </is>
      </c>
      <c r="C98" s="8" t="b">
        <v>1</v>
      </c>
      <c r="D98" s="8" t="b">
        <v>0</v>
      </c>
      <c r="E98" s="8" t="b">
        <v>0</v>
      </c>
      <c r="F98" s="8">
        <f>IF(E98, "DESISTENTE", IF(D98, "TRANSFERIDO", IF(C98, "ATIVO", "INDEFINIDO")))</f>
        <v/>
      </c>
    </row>
    <row r="99">
      <c r="A99" s="8" t="n">
        <v>6</v>
      </c>
      <c r="B99" s="8" t="inlineStr">
        <is>
          <t>Emily Luiza Silva de Jesus</t>
        </is>
      </c>
      <c r="C99" s="8" t="b">
        <v>1</v>
      </c>
      <c r="D99" s="8" t="b">
        <v>0</v>
      </c>
      <c r="E99" s="8" t="b">
        <v>0</v>
      </c>
      <c r="F99" s="8">
        <f>IF(E99, "DESISTENTE", IF(D99, "TRANSFERIDO", IF(C99, "ATIVO", "INDEFINIDO")))</f>
        <v/>
      </c>
    </row>
    <row r="100">
      <c r="A100" s="8" t="n">
        <v>7</v>
      </c>
      <c r="B100" s="8" t="inlineStr">
        <is>
          <t>Enzo Henrique de Souza</t>
        </is>
      </c>
      <c r="C100" s="8" t="b">
        <v>1</v>
      </c>
      <c r="D100" s="8" t="b">
        <v>0</v>
      </c>
      <c r="E100" s="8" t="b">
        <v>0</v>
      </c>
      <c r="F100" s="8">
        <f>IF(E100, "DESISTENTE", IF(D100, "TRANSFERIDO", IF(C100, "ATIVO", "INDEFINIDO")))</f>
        <v/>
      </c>
    </row>
    <row r="101">
      <c r="A101" s="8" t="n">
        <v>8</v>
      </c>
      <c r="B101" s="8" t="inlineStr">
        <is>
          <t>Fábio Victor Aquino Avelino</t>
        </is>
      </c>
      <c r="C101" s="8" t="b">
        <v>1</v>
      </c>
      <c r="D101" s="8" t="b">
        <v>0</v>
      </c>
      <c r="E101" s="8" t="b">
        <v>0</v>
      </c>
      <c r="F101" s="8">
        <f>IF(E101, "DESISTENTE", IF(D101, "TRANSFERIDO", IF(C101, "ATIVO", "INDEFINIDO")))</f>
        <v/>
      </c>
    </row>
    <row r="102">
      <c r="A102" s="8" t="n">
        <v>9</v>
      </c>
      <c r="B102" s="8" t="inlineStr">
        <is>
          <t>Gabriella Alves Souto Silva</t>
        </is>
      </c>
      <c r="C102" s="8" t="b">
        <v>1</v>
      </c>
      <c r="D102" s="8" t="b">
        <v>0</v>
      </c>
      <c r="E102" s="8" t="b">
        <v>0</v>
      </c>
      <c r="F102" s="8">
        <f>IF(E102, "DESISTENTE", IF(D102, "TRANSFERIDO", IF(C102, "ATIVO", "INDEFINIDO")))</f>
        <v/>
      </c>
    </row>
    <row r="103">
      <c r="A103" s="8" t="n">
        <v>10</v>
      </c>
      <c r="B103" s="8" t="inlineStr">
        <is>
          <t>Gabriel Yrlley Silva Carvalho de Oliveira</t>
        </is>
      </c>
      <c r="C103" s="8" t="b">
        <v>1</v>
      </c>
      <c r="D103" s="8" t="b">
        <v>0</v>
      </c>
      <c r="E103" s="8" t="b">
        <v>0</v>
      </c>
      <c r="F103" s="8">
        <f>IF(E103, "DESISTENTE", IF(D103, "TRANSFERIDO", IF(C103, "ATIVO", "INDEFINIDO")))</f>
        <v/>
      </c>
    </row>
    <row r="104">
      <c r="A104" s="8" t="n">
        <v>11</v>
      </c>
      <c r="B104" s="8" t="inlineStr">
        <is>
          <t>Guilherme Gomes Ponzi</t>
        </is>
      </c>
      <c r="C104" s="8" t="b">
        <v>1</v>
      </c>
      <c r="D104" s="8" t="b">
        <v>0</v>
      </c>
      <c r="E104" s="8" t="b">
        <v>0</v>
      </c>
      <c r="F104" s="8">
        <f>IF(E104, "DESISTENTE", IF(D104, "TRANSFERIDO", IF(C104, "ATIVO", "INDEFINIDO")))</f>
        <v/>
      </c>
    </row>
    <row r="105">
      <c r="A105" s="8" t="n">
        <v>12</v>
      </c>
      <c r="B105" s="8" t="inlineStr">
        <is>
          <t>Igor Henrique Fernandes da Silva</t>
        </is>
      </c>
      <c r="C105" s="8" t="b">
        <v>1</v>
      </c>
      <c r="D105" s="8" t="b">
        <v>0</v>
      </c>
      <c r="E105" s="8" t="b">
        <v>0</v>
      </c>
      <c r="F105" s="8">
        <f>IF(E105, "DESISTENTE", IF(D105, "TRANSFERIDO", IF(C105, "ATIVO", "INDEFINIDO")))</f>
        <v/>
      </c>
    </row>
    <row r="106">
      <c r="A106" s="8" t="n">
        <v>13</v>
      </c>
      <c r="B106" s="8" t="inlineStr">
        <is>
          <t>Ivanildo Paulo dos Santos Neto</t>
        </is>
      </c>
      <c r="C106" s="8" t="b">
        <v>1</v>
      </c>
      <c r="D106" s="8" t="b">
        <v>0</v>
      </c>
      <c r="E106" s="8" t="b">
        <v>0</v>
      </c>
      <c r="F106" s="8">
        <f>IF(E106, "DESISTENTE", IF(D106, "TRANSFERIDO", IF(C106, "ATIVO", "INDEFINIDO")))</f>
        <v/>
      </c>
    </row>
    <row r="107">
      <c r="A107" s="8" t="n">
        <v>14</v>
      </c>
      <c r="B107" s="8" t="inlineStr">
        <is>
          <t>Kaio Eduardo Santos Silva</t>
        </is>
      </c>
      <c r="C107" s="8" t="b">
        <v>1</v>
      </c>
      <c r="D107" s="8" t="b">
        <v>0</v>
      </c>
      <c r="E107" s="8" t="b">
        <v>0</v>
      </c>
      <c r="F107" s="8">
        <f>IF(E107, "DESISTENTE", IF(D107, "TRANSFERIDO", IF(C107, "ATIVO", "INDEFINIDO")))</f>
        <v/>
      </c>
    </row>
    <row r="108">
      <c r="A108" s="8" t="n">
        <v>15</v>
      </c>
      <c r="B108" s="8" t="inlineStr">
        <is>
          <t>Kauan Víctor da Silva Ferreira</t>
        </is>
      </c>
      <c r="C108" s="8" t="b">
        <v>1</v>
      </c>
      <c r="D108" s="8" t="b">
        <v>0</v>
      </c>
      <c r="E108" s="8" t="b">
        <v>0</v>
      </c>
      <c r="F108" s="8">
        <f>IF(E108, "DESISTENTE", IF(D108, "TRANSFERIDO", IF(C108, "ATIVO", "INDEFINIDO")))</f>
        <v/>
      </c>
    </row>
    <row r="109">
      <c r="A109" s="8" t="n">
        <v>16</v>
      </c>
      <c r="B109" s="8" t="inlineStr">
        <is>
          <t>Lanilson Pereira do Oriente Lino</t>
        </is>
      </c>
      <c r="C109" s="8" t="b">
        <v>1</v>
      </c>
      <c r="D109" s="8" t="b">
        <v>0</v>
      </c>
      <c r="E109" s="8" t="b">
        <v>0</v>
      </c>
      <c r="F109" s="8">
        <f>IF(E109, "DESISTENTE", IF(D109, "TRANSFERIDO", IF(C109, "ATIVO", "INDEFINIDO")))</f>
        <v/>
      </c>
    </row>
    <row r="110">
      <c r="A110" s="8" t="n">
        <v>17</v>
      </c>
      <c r="B110" s="8" t="inlineStr">
        <is>
          <t>Leandro Alcântara Santos Silva</t>
        </is>
      </c>
      <c r="C110" s="8" t="b">
        <v>1</v>
      </c>
      <c r="D110" s="8" t="b">
        <v>0</v>
      </c>
      <c r="E110" s="8" t="b">
        <v>0</v>
      </c>
      <c r="F110" s="8">
        <f>IF(E110, "DESISTENTE", IF(D110, "TRANSFERIDO", IF(C110, "ATIVO", "INDEFINIDO")))</f>
        <v/>
      </c>
    </row>
    <row r="111">
      <c r="A111" s="8" t="n">
        <v>18</v>
      </c>
      <c r="B111" s="8" t="inlineStr">
        <is>
          <t>Marcos Marinho José de Moraes Pimenta</t>
        </is>
      </c>
      <c r="C111" s="8" t="b">
        <v>1</v>
      </c>
      <c r="D111" s="8" t="b">
        <v>0</v>
      </c>
      <c r="E111" s="8" t="b">
        <v>0</v>
      </c>
      <c r="F111" s="8">
        <f>IF(E111, "DESISTENTE", IF(D111, "TRANSFERIDO", IF(C111, "ATIVO", "INDEFINIDO")))</f>
        <v/>
      </c>
    </row>
    <row r="112">
      <c r="A112" s="8" t="n">
        <v>19</v>
      </c>
      <c r="B112" s="8" t="inlineStr">
        <is>
          <t>Mariana Paula Nunes dos Santos</t>
        </is>
      </c>
      <c r="C112" s="8" t="b">
        <v>1</v>
      </c>
      <c r="D112" s="8" t="b">
        <v>0</v>
      </c>
      <c r="E112" s="8" t="b">
        <v>0</v>
      </c>
      <c r="F112" s="8">
        <f>IF(E112, "DESISTENTE", IF(D112, "TRANSFERIDO", IF(C112, "ATIVO", "INDEFINIDO")))</f>
        <v/>
      </c>
    </row>
    <row r="113">
      <c r="A113" s="8" t="n">
        <v>20</v>
      </c>
      <c r="B113" s="8" t="inlineStr">
        <is>
          <t>Matheus Henrique Silva de Lima Santos</t>
        </is>
      </c>
      <c r="C113" s="8" t="b">
        <v>1</v>
      </c>
      <c r="D113" s="8" t="b">
        <v>0</v>
      </c>
      <c r="E113" s="8" t="b">
        <v>0</v>
      </c>
      <c r="F113" s="8">
        <f>IF(E113, "DESISTENTE", IF(D113, "TRANSFERIDO", IF(C113, "ATIVO", "INDEFINIDO")))</f>
        <v/>
      </c>
    </row>
    <row r="114">
      <c r="A114" s="8" t="n">
        <v>21</v>
      </c>
      <c r="B114" s="8" t="inlineStr">
        <is>
          <t>Mikael da Silva Cunha</t>
        </is>
      </c>
      <c r="C114" s="8" t="b">
        <v>1</v>
      </c>
      <c r="D114" s="8" t="b">
        <v>0</v>
      </c>
      <c r="E114" s="8" t="b">
        <v>0</v>
      </c>
      <c r="F114" s="8">
        <f>IF(E114, "DESISTENTE", IF(D114, "TRANSFERIDO", IF(C114, "ATIVO", "INDEFINIDO")))</f>
        <v/>
      </c>
    </row>
    <row r="115">
      <c r="A115" s="8" t="n">
        <v>22</v>
      </c>
      <c r="B115" s="8" t="inlineStr">
        <is>
          <t>Pedro Henrique Pereira Cunha</t>
        </is>
      </c>
      <c r="C115" s="8" t="b">
        <v>1</v>
      </c>
      <c r="D115" s="8" t="b">
        <v>0</v>
      </c>
      <c r="E115" s="8" t="b">
        <v>0</v>
      </c>
      <c r="F115" s="8">
        <f>IF(E115, "DESISTENTE", IF(D115, "TRANSFERIDO", IF(C115, "ATIVO", "INDEFINIDO")))</f>
        <v/>
      </c>
    </row>
    <row r="116">
      <c r="A116" s="8" t="n">
        <v>23</v>
      </c>
      <c r="B116" s="8" t="inlineStr">
        <is>
          <t>Pyetro Phelipe Mota de Souza</t>
        </is>
      </c>
      <c r="C116" s="8" t="b">
        <v>1</v>
      </c>
      <c r="D116" s="8" t="b">
        <v>0</v>
      </c>
      <c r="E116" s="8" t="b">
        <v>0</v>
      </c>
      <c r="F116" s="8">
        <f>IF(E116, "DESISTENTE", IF(D116, "TRANSFERIDO", IF(C116, "ATIVO", "INDEFINIDO")))</f>
        <v/>
      </c>
    </row>
    <row r="117">
      <c r="A117" s="8" t="n">
        <v>24</v>
      </c>
      <c r="B117" s="8" t="inlineStr">
        <is>
          <t>Talisson Fabrício Brito dos Santos</t>
        </is>
      </c>
      <c r="C117" s="8" t="b">
        <v>1</v>
      </c>
      <c r="D117" s="8" t="b">
        <v>0</v>
      </c>
      <c r="E117" s="8" t="b">
        <v>0</v>
      </c>
      <c r="F117" s="8">
        <f>IF(E117, "DESISTENTE", IF(D117, "TRANSFERIDO", IF(C117, "ATIVO", "INDEFINIDO")))</f>
        <v/>
      </c>
    </row>
    <row r="118">
      <c r="A118" s="8" t="n">
        <v>25</v>
      </c>
      <c r="B118" s="8" t="inlineStr">
        <is>
          <t>Viviane Rosa da Silva Tavares</t>
        </is>
      </c>
      <c r="C118" s="8" t="b">
        <v>1</v>
      </c>
      <c r="D118" s="8" t="b">
        <v>0</v>
      </c>
      <c r="E118" s="8" t="b">
        <v>0</v>
      </c>
      <c r="F118" s="8">
        <f>IF(E118, "DESISTENTE", IF(D118, "TRANSFERIDO", IF(C118, "ATIVO", "INDEFINIDO")))</f>
        <v/>
      </c>
    </row>
    <row r="124" ht="30" customHeight="1">
      <c r="A124" s="2" t="inlineStr">
        <is>
          <t>2º ANO B</t>
        </is>
      </c>
    </row>
    <row r="125">
      <c r="A125" s="3" t="inlineStr">
        <is>
          <t>Nº</t>
        </is>
      </c>
      <c r="B125" s="4" t="inlineStr">
        <is>
          <t>Nome do Aluno</t>
        </is>
      </c>
      <c r="C125" s="5" t="inlineStr">
        <is>
          <t>ATIVO</t>
        </is>
      </c>
      <c r="D125" s="5" t="inlineStr">
        <is>
          <t>TRANSFERIDO</t>
        </is>
      </c>
      <c r="E125" s="5" t="inlineStr">
        <is>
          <t>DESISTENTE</t>
        </is>
      </c>
      <c r="F125" s="6" t="inlineStr">
        <is>
          <t>SITUAÇÃO DO ALUNO</t>
        </is>
      </c>
      <c r="G125" s="3" t="inlineStr">
        <is>
          <t>Resumo Parcial por Turma</t>
        </is>
      </c>
      <c r="H125" s="13" t="n"/>
      <c r="I125" s="14" t="n"/>
    </row>
    <row r="126">
      <c r="A126" s="8" t="n">
        <v>1</v>
      </c>
      <c r="B126" s="8" t="inlineStr">
        <is>
          <t>Ana Beatriz Pereira de Souza</t>
        </is>
      </c>
      <c r="C126" s="8" t="b">
        <v>1</v>
      </c>
      <c r="D126" s="8" t="b">
        <v>0</v>
      </c>
      <c r="E126" s="8" t="b">
        <v>0</v>
      </c>
      <c r="F126" s="8">
        <f>IF(E126, "DESISTENTE", IF(D126, "TRANSFERIDO", IF(C126, "ATIVO", "INDEFINIDO")))</f>
        <v/>
      </c>
      <c r="G126" s="8" t="inlineStr">
        <is>
          <t>MATRÍCULAS</t>
        </is>
      </c>
      <c r="H126" s="8">
        <f>COUNTA(B126:B149)</f>
        <v/>
      </c>
      <c r="I126" s="8">
        <f>COUNTA(B126:B149)</f>
        <v/>
      </c>
    </row>
    <row r="127">
      <c r="A127" s="8" t="n">
        <v>2</v>
      </c>
      <c r="B127" s="8" t="inlineStr">
        <is>
          <t>Ana Mirelly Fernandes de Lima</t>
        </is>
      </c>
      <c r="C127" s="8" t="b">
        <v>1</v>
      </c>
      <c r="D127" s="8" t="b">
        <v>0</v>
      </c>
      <c r="E127" s="8" t="b">
        <v>0</v>
      </c>
      <c r="F127" s="8">
        <f>IF(E127, "DESISTENTE", IF(D127, "TRANSFERIDO", IF(C127, "ATIVO", "INDEFINIDO")))</f>
        <v/>
      </c>
      <c r="G127" s="8" t="inlineStr">
        <is>
          <t>ATIVOS</t>
        </is>
      </c>
      <c r="H127" s="8">
        <f>COUNTIF(C126:C149, TRUE)</f>
        <v/>
      </c>
      <c r="I127" s="8">
        <f>COUNTIF(C126:C149, TRUE)</f>
        <v/>
      </c>
    </row>
    <row r="128">
      <c r="A128" s="8" t="n">
        <v>3</v>
      </c>
      <c r="B128" s="8" t="inlineStr">
        <is>
          <t>Caio Lucas dos Santos</t>
        </is>
      </c>
      <c r="C128" s="8" t="b">
        <v>1</v>
      </c>
      <c r="D128" s="8" t="b">
        <v>0</v>
      </c>
      <c r="E128" s="8" t="b">
        <v>0</v>
      </c>
      <c r="F128" s="8">
        <f>IF(E128, "DESISTENTE", IF(D128, "TRANSFERIDO", IF(C128, "ATIVO", "INDEFINIDO")))</f>
        <v/>
      </c>
      <c r="G128" s="8" t="inlineStr">
        <is>
          <t>TRANSFERIDOS</t>
        </is>
      </c>
      <c r="H128" s="8">
        <f>COUNTIF(D126:D149, TRUE)</f>
        <v/>
      </c>
      <c r="I128" s="8">
        <f>COUNTIF(D126:D149, TRUE)</f>
        <v/>
      </c>
    </row>
    <row r="129">
      <c r="A129" s="8" t="n">
        <v>4</v>
      </c>
      <c r="B129" s="8" t="inlineStr">
        <is>
          <t>Davi Barbosa Oliveira</t>
        </is>
      </c>
      <c r="C129" s="8" t="b">
        <v>1</v>
      </c>
      <c r="D129" s="8" t="b">
        <v>0</v>
      </c>
      <c r="E129" s="8" t="b">
        <v>0</v>
      </c>
      <c r="F129" s="8">
        <f>IF(E129, "DESISTENTE", IF(D129, "TRANSFERIDO", IF(C129, "ATIVO", "INDEFINIDO")))</f>
        <v/>
      </c>
      <c r="G129" s="8" t="inlineStr">
        <is>
          <t>DESISTENTES</t>
        </is>
      </c>
      <c r="H129" s="8">
        <f>COUNTIF(E126:E149, TRUE)</f>
        <v/>
      </c>
      <c r="I129" s="8">
        <f>COUNTIF(E126:E149, TRUE)</f>
        <v/>
      </c>
    </row>
    <row r="130">
      <c r="A130" s="8" t="n">
        <v>5</v>
      </c>
      <c r="B130" s="8" t="inlineStr">
        <is>
          <t>Ezequiel Alexandre Araújo da Silva</t>
        </is>
      </c>
      <c r="C130" s="8" t="b">
        <v>1</v>
      </c>
      <c r="D130" s="8" t="b">
        <v>0</v>
      </c>
      <c r="E130" s="8" t="b">
        <v>0</v>
      </c>
      <c r="F130" s="8">
        <f>IF(E130, "DESISTENTE", IF(D130, "TRANSFERIDO", IF(C130, "ATIVO", "INDEFINIDO")))</f>
        <v/>
      </c>
    </row>
    <row r="131">
      <c r="A131" s="8" t="n">
        <v>6</v>
      </c>
      <c r="B131" s="8" t="inlineStr">
        <is>
          <t>Gabriel Henrique da Silva Santana</t>
        </is>
      </c>
      <c r="C131" s="8" t="b">
        <v>1</v>
      </c>
      <c r="D131" s="8" t="b">
        <v>0</v>
      </c>
      <c r="E131" s="8" t="b">
        <v>0</v>
      </c>
      <c r="F131" s="8">
        <f>IF(E131, "DESISTENTE", IF(D131, "TRANSFERIDO", IF(C131, "ATIVO", "INDEFINIDO")))</f>
        <v/>
      </c>
    </row>
    <row r="132">
      <c r="A132" s="8" t="n">
        <v>7</v>
      </c>
      <c r="B132" s="8" t="inlineStr">
        <is>
          <t>Giovanny Macêdo Fidelis dos Santos</t>
        </is>
      </c>
      <c r="C132" s="8" t="b">
        <v>1</v>
      </c>
      <c r="D132" s="8" t="b">
        <v>0</v>
      </c>
      <c r="E132" s="8" t="b">
        <v>0</v>
      </c>
      <c r="F132" s="8">
        <f>IF(E132, "DESISTENTE", IF(D132, "TRANSFERIDO", IF(C132, "ATIVO", "INDEFINIDO")))</f>
        <v/>
      </c>
    </row>
    <row r="133">
      <c r="A133" s="8" t="n">
        <v>8</v>
      </c>
      <c r="B133" s="8" t="inlineStr">
        <is>
          <t>Guilherme de Oliveira Andrade</t>
        </is>
      </c>
      <c r="C133" s="8" t="b">
        <v>1</v>
      </c>
      <c r="D133" s="8" t="b">
        <v>0</v>
      </c>
      <c r="E133" s="8" t="b">
        <v>0</v>
      </c>
      <c r="F133" s="8">
        <f>IF(E133, "DESISTENTE", IF(D133, "TRANSFERIDO", IF(C133, "ATIVO", "INDEFINIDO")))</f>
        <v/>
      </c>
    </row>
    <row r="134">
      <c r="A134" s="8" t="n">
        <v>9</v>
      </c>
      <c r="B134" s="8" t="inlineStr">
        <is>
          <t>Ingrid Jamile Alves Oliveira</t>
        </is>
      </c>
      <c r="C134" s="8" t="b">
        <v>1</v>
      </c>
      <c r="D134" s="8" t="b">
        <v>0</v>
      </c>
      <c r="E134" s="8" t="b">
        <v>0</v>
      </c>
      <c r="F134" s="8">
        <f>IF(E134, "DESISTENTE", IF(D134, "TRANSFERIDO", IF(C134, "ATIVO", "INDEFINIDO")))</f>
        <v/>
      </c>
    </row>
    <row r="135">
      <c r="A135" s="8" t="n">
        <v>10</v>
      </c>
      <c r="B135" s="8" t="inlineStr">
        <is>
          <t>José Hélio Vieira da Costa Segundo</t>
        </is>
      </c>
      <c r="C135" s="8" t="b">
        <v>1</v>
      </c>
      <c r="D135" s="8" t="b">
        <v>0</v>
      </c>
      <c r="E135" s="8" t="b">
        <v>0</v>
      </c>
      <c r="F135" s="8">
        <f>IF(E135, "DESISTENTE", IF(D135, "TRANSFERIDO", IF(C135, "ATIVO", "INDEFINIDO")))</f>
        <v/>
      </c>
    </row>
    <row r="136">
      <c r="A136" s="8" t="n">
        <v>11</v>
      </c>
      <c r="B136" s="8" t="inlineStr">
        <is>
          <t>Kariny Leandra Silva Nascimento</t>
        </is>
      </c>
      <c r="C136" s="8" t="b">
        <v>1</v>
      </c>
      <c r="D136" s="8" t="b">
        <v>0</v>
      </c>
      <c r="E136" s="8" t="b">
        <v>0</v>
      </c>
      <c r="F136" s="8">
        <f>IF(E136, "DESISTENTE", IF(D136, "TRANSFERIDO", IF(C136, "ATIVO", "INDEFINIDO")))</f>
        <v/>
      </c>
    </row>
    <row r="137">
      <c r="A137" s="8" t="n">
        <v>12</v>
      </c>
      <c r="B137" s="8" t="inlineStr">
        <is>
          <t>Katllyn Vitória Felismino dos Santos</t>
        </is>
      </c>
      <c r="C137" s="8" t="b">
        <v>1</v>
      </c>
      <c r="D137" s="8" t="b">
        <v>0</v>
      </c>
      <c r="E137" s="8" t="b">
        <v>0</v>
      </c>
      <c r="F137" s="8">
        <f>IF(E137, "DESISTENTE", IF(D137, "TRANSFERIDO", IF(C137, "ATIVO", "INDEFINIDO")))</f>
        <v/>
      </c>
    </row>
    <row r="138">
      <c r="A138" s="8" t="n">
        <v>13</v>
      </c>
      <c r="B138" s="8" t="inlineStr">
        <is>
          <t>Leonan Igor Martins Cavalcante</t>
        </is>
      </c>
      <c r="C138" s="8" t="b">
        <v>1</v>
      </c>
      <c r="D138" s="8" t="b">
        <v>0</v>
      </c>
      <c r="E138" s="8" t="b">
        <v>0</v>
      </c>
      <c r="F138" s="8">
        <f>IF(E138, "DESISTENTE", IF(D138, "TRANSFERIDO", IF(C138, "ATIVO", "INDEFINIDO")))</f>
        <v/>
      </c>
    </row>
    <row r="139">
      <c r="A139" s="8" t="n">
        <v>14</v>
      </c>
      <c r="B139" s="8" t="inlineStr">
        <is>
          <t>Leon Vítor da Silva Sousa Santos</t>
        </is>
      </c>
      <c r="C139" s="8" t="b">
        <v>1</v>
      </c>
      <c r="D139" s="8" t="b">
        <v>0</v>
      </c>
      <c r="E139" s="8" t="b">
        <v>0</v>
      </c>
      <c r="F139" s="8">
        <f>IF(E139, "DESISTENTE", IF(D139, "TRANSFERIDO", IF(C139, "ATIVO", "INDEFINIDO")))</f>
        <v/>
      </c>
    </row>
    <row r="140">
      <c r="A140" s="8" t="n">
        <v>15</v>
      </c>
      <c r="B140" s="8" t="inlineStr">
        <is>
          <t>Maria Flor Limeira Gomes</t>
        </is>
      </c>
      <c r="C140" s="8" t="b">
        <v>1</v>
      </c>
      <c r="D140" s="8" t="b">
        <v>0</v>
      </c>
      <c r="E140" s="8" t="b">
        <v>0</v>
      </c>
      <c r="F140" s="8">
        <f>IF(E140, "DESISTENTE", IF(D140, "TRANSFERIDO", IF(C140, "ATIVO", "INDEFINIDO")))</f>
        <v/>
      </c>
    </row>
    <row r="141">
      <c r="A141" s="8" t="n">
        <v>16</v>
      </c>
      <c r="B141" s="8" t="inlineStr">
        <is>
          <t>Mariana Sabrina Tavares da Silva</t>
        </is>
      </c>
      <c r="C141" s="8" t="b">
        <v>1</v>
      </c>
      <c r="D141" s="8" t="b">
        <v>0</v>
      </c>
      <c r="E141" s="8" t="b">
        <v>0</v>
      </c>
      <c r="F141" s="8">
        <f>IF(E141, "DESISTENTE", IF(D141, "TRANSFERIDO", IF(C141, "ATIVO", "INDEFINIDO")))</f>
        <v/>
      </c>
    </row>
    <row r="142">
      <c r="A142" s="8" t="n">
        <v>17</v>
      </c>
      <c r="B142" s="8" t="inlineStr">
        <is>
          <t>Maria Willyanna Santos da Silva</t>
        </is>
      </c>
      <c r="C142" s="8" t="b">
        <v>1</v>
      </c>
      <c r="D142" s="8" t="b">
        <v>0</v>
      </c>
      <c r="E142" s="8" t="b">
        <v>0</v>
      </c>
      <c r="F142" s="8">
        <f>IF(E142, "DESISTENTE", IF(D142, "TRANSFERIDO", IF(C142, "ATIVO", "INDEFINIDO")))</f>
        <v/>
      </c>
    </row>
    <row r="143">
      <c r="A143" s="8" t="n">
        <v>18</v>
      </c>
      <c r="B143" s="8" t="inlineStr">
        <is>
          <t>Natanael Monteiro Souza</t>
        </is>
      </c>
      <c r="C143" s="8" t="b">
        <v>1</v>
      </c>
      <c r="D143" s="8" t="b">
        <v>0</v>
      </c>
      <c r="E143" s="8" t="b">
        <v>0</v>
      </c>
      <c r="F143" s="8">
        <f>IF(E143, "DESISTENTE", IF(D143, "TRANSFERIDO", IF(C143, "ATIVO", "INDEFINIDO")))</f>
        <v/>
      </c>
    </row>
    <row r="144">
      <c r="A144" s="8" t="n">
        <v>19</v>
      </c>
      <c r="B144" s="8" t="inlineStr">
        <is>
          <t>Rafael Alcântara Santos Silva</t>
        </is>
      </c>
      <c r="C144" s="8" t="b">
        <v>1</v>
      </c>
      <c r="D144" s="8" t="b">
        <v>0</v>
      </c>
      <c r="E144" s="8" t="b">
        <v>0</v>
      </c>
      <c r="F144" s="8">
        <f>IF(E144, "DESISTENTE", IF(D144, "TRANSFERIDO", IF(C144, "ATIVO", "INDEFINIDO")))</f>
        <v/>
      </c>
    </row>
    <row r="145">
      <c r="A145" s="8" t="n">
        <v>20</v>
      </c>
      <c r="B145" s="8" t="inlineStr">
        <is>
          <t>Rayssa Maria Pereira Medeiros</t>
        </is>
      </c>
      <c r="C145" s="8" t="b">
        <v>1</v>
      </c>
      <c r="D145" s="8" t="b">
        <v>0</v>
      </c>
      <c r="E145" s="8" t="b">
        <v>0</v>
      </c>
      <c r="F145" s="8">
        <f>IF(E145, "DESISTENTE", IF(D145, "TRANSFERIDO", IF(C145, "ATIVO", "INDEFINIDO")))</f>
        <v/>
      </c>
    </row>
    <row r="146">
      <c r="A146" s="8" t="n">
        <v>21</v>
      </c>
      <c r="B146" s="8" t="inlineStr">
        <is>
          <t>Rebeka Loueny Soares de Souza</t>
        </is>
      </c>
      <c r="C146" s="8" t="b">
        <v>1</v>
      </c>
      <c r="D146" s="8" t="b">
        <v>0</v>
      </c>
      <c r="E146" s="8" t="b">
        <v>0</v>
      </c>
      <c r="F146" s="8">
        <f>IF(E146, "DESISTENTE", IF(D146, "TRANSFERIDO", IF(C146, "ATIVO", "INDEFINIDO")))</f>
        <v/>
      </c>
    </row>
    <row r="147">
      <c r="A147" s="8" t="n">
        <v>22</v>
      </c>
      <c r="B147" s="8" t="inlineStr">
        <is>
          <t>Rodrigo Santos Freire</t>
        </is>
      </c>
      <c r="C147" s="8" t="b">
        <v>1</v>
      </c>
      <c r="D147" s="8" t="b">
        <v>0</v>
      </c>
      <c r="E147" s="8" t="b">
        <v>0</v>
      </c>
      <c r="F147" s="8">
        <f>IF(E147, "DESISTENTE", IF(D147, "TRANSFERIDO", IF(C147, "ATIVO", "INDEFINIDO")))</f>
        <v/>
      </c>
    </row>
    <row r="148">
      <c r="A148" s="8" t="n">
        <v>23</v>
      </c>
      <c r="B148" s="8" t="inlineStr">
        <is>
          <t>Yasmin Caxias de Morais</t>
        </is>
      </c>
      <c r="C148" s="8" t="b">
        <v>1</v>
      </c>
      <c r="D148" s="8" t="b">
        <v>0</v>
      </c>
      <c r="E148" s="8" t="b">
        <v>0</v>
      </c>
      <c r="F148" s="8">
        <f>IF(E148, "DESISTENTE", IF(D148, "TRANSFERIDO", IF(C148, "ATIVO", "INDEFINIDO")))</f>
        <v/>
      </c>
    </row>
    <row r="149">
      <c r="A149" s="8" t="n">
        <v>24</v>
      </c>
      <c r="B149" s="8" t="inlineStr">
        <is>
          <t>Yure Gabriel Barbosa Lima</t>
        </is>
      </c>
      <c r="C149" s="8" t="b">
        <v>1</v>
      </c>
      <c r="D149" s="8" t="b">
        <v>0</v>
      </c>
      <c r="E149" s="8" t="b">
        <v>0</v>
      </c>
      <c r="F149" s="8">
        <f>IF(E149, "DESISTENTE", IF(D149, "TRANSFERIDO", IF(C149, "ATIVO", "INDEFINIDO")))</f>
        <v/>
      </c>
    </row>
    <row r="155" ht="30" customHeight="1">
      <c r="A155" s="2" t="inlineStr">
        <is>
          <t>3º ANO A</t>
        </is>
      </c>
    </row>
    <row r="156">
      <c r="A156" s="3" t="inlineStr">
        <is>
          <t>Nº</t>
        </is>
      </c>
      <c r="B156" s="4" t="inlineStr">
        <is>
          <t>Nome do Aluno</t>
        </is>
      </c>
      <c r="C156" s="5" t="inlineStr">
        <is>
          <t>ATIVO</t>
        </is>
      </c>
      <c r="D156" s="5" t="inlineStr">
        <is>
          <t>TRANSFERIDO</t>
        </is>
      </c>
      <c r="E156" s="5" t="inlineStr">
        <is>
          <t>DESISTENTE</t>
        </is>
      </c>
      <c r="F156" s="6" t="inlineStr">
        <is>
          <t>SITUAÇÃO DO ALUNO</t>
        </is>
      </c>
      <c r="G156" s="3" t="inlineStr">
        <is>
          <t>Resumo Parcial por Turma</t>
        </is>
      </c>
      <c r="H156" s="13" t="n"/>
      <c r="I156" s="14" t="n"/>
    </row>
    <row r="157">
      <c r="A157" s="8" t="n">
        <v>1</v>
      </c>
      <c r="B157" s="8" t="inlineStr">
        <is>
          <t>Ana Luiza Xavier Dos Santos Alves</t>
        </is>
      </c>
      <c r="C157" s="8" t="b">
        <v>1</v>
      </c>
      <c r="D157" s="8" t="b">
        <v>0</v>
      </c>
      <c r="E157" s="8" t="b">
        <v>0</v>
      </c>
      <c r="F157" s="8">
        <f>IF(E157, "DESISTENTE", IF(D157, "TRANSFERIDO", IF(C157, "ATIVO", "INDEFINIDO")))</f>
        <v/>
      </c>
      <c r="G157" s="8" t="inlineStr">
        <is>
          <t>MATRÍCULAS</t>
        </is>
      </c>
      <c r="H157" s="8">
        <f>COUNTA(B157:B173)</f>
        <v/>
      </c>
      <c r="I157" s="8">
        <f>COUNTA(B157:B173)</f>
        <v/>
      </c>
    </row>
    <row r="158">
      <c r="A158" s="8" t="n">
        <v>2</v>
      </c>
      <c r="B158" s="8" t="inlineStr">
        <is>
          <t>Anna Júlia Pereira dos Santos</t>
        </is>
      </c>
      <c r="C158" s="8" t="b">
        <v>1</v>
      </c>
      <c r="D158" s="8" t="b">
        <v>0</v>
      </c>
      <c r="E158" s="8" t="b">
        <v>0</v>
      </c>
      <c r="F158" s="8">
        <f>IF(E158, "DESISTENTE", IF(D158, "TRANSFERIDO", IF(C158, "ATIVO", "INDEFINIDO")))</f>
        <v/>
      </c>
      <c r="G158" s="8" t="inlineStr">
        <is>
          <t>ATIVOS</t>
        </is>
      </c>
      <c r="H158" s="8">
        <f>COUNTIF(C157:C173, TRUE)</f>
        <v/>
      </c>
      <c r="I158" s="8">
        <f>COUNTIF(C157:C173, TRUE)</f>
        <v/>
      </c>
    </row>
    <row r="159">
      <c r="A159" s="8" t="n">
        <v>3</v>
      </c>
      <c r="B159" s="8" t="inlineStr">
        <is>
          <t>Anthony Gabriel da Costa Trigueiro</t>
        </is>
      </c>
      <c r="C159" s="8" t="b">
        <v>1</v>
      </c>
      <c r="D159" s="8" t="b">
        <v>0</v>
      </c>
      <c r="E159" s="8" t="b">
        <v>0</v>
      </c>
      <c r="F159" s="8">
        <f>IF(E159, "DESISTENTE", IF(D159, "TRANSFERIDO", IF(C159, "ATIVO", "INDEFINIDO")))</f>
        <v/>
      </c>
      <c r="G159" s="8" t="inlineStr">
        <is>
          <t>TRANSFERIDOS</t>
        </is>
      </c>
      <c r="H159" s="8">
        <f>COUNTIF(D157:D173, TRUE)</f>
        <v/>
      </c>
      <c r="I159" s="8">
        <f>COUNTIF(D157:D173, TRUE)</f>
        <v/>
      </c>
    </row>
    <row r="160">
      <c r="A160" s="8" t="n">
        <v>4</v>
      </c>
      <c r="B160" s="8" t="inlineStr">
        <is>
          <t>Brenda Silva Cavalcanti</t>
        </is>
      </c>
      <c r="C160" s="8" t="b">
        <v>1</v>
      </c>
      <c r="D160" s="8" t="b">
        <v>0</v>
      </c>
      <c r="E160" s="8" t="b">
        <v>0</v>
      </c>
      <c r="F160" s="8">
        <f>IF(E160, "DESISTENTE", IF(D160, "TRANSFERIDO", IF(C160, "ATIVO", "INDEFINIDO")))</f>
        <v/>
      </c>
      <c r="G160" s="8" t="inlineStr">
        <is>
          <t>DESISTENTES</t>
        </is>
      </c>
      <c r="H160" s="8">
        <f>COUNTIF(E157:E173, TRUE)</f>
        <v/>
      </c>
      <c r="I160" s="8">
        <f>COUNTIF(E157:E173, TRUE)</f>
        <v/>
      </c>
    </row>
    <row r="161">
      <c r="A161" s="8" t="n">
        <v>5</v>
      </c>
      <c r="B161" s="8" t="inlineStr">
        <is>
          <t>Caio Murilo Clemente da Silva</t>
        </is>
      </c>
      <c r="C161" s="8" t="b">
        <v>1</v>
      </c>
      <c r="D161" s="8" t="b">
        <v>0</v>
      </c>
      <c r="E161" s="8" t="b">
        <v>0</v>
      </c>
      <c r="F161" s="8">
        <f>IF(E161, "DESISTENTE", IF(D161, "TRANSFERIDO", IF(C161, "ATIVO", "INDEFINIDO")))</f>
        <v/>
      </c>
    </row>
    <row r="162">
      <c r="A162" s="8" t="n">
        <v>6</v>
      </c>
      <c r="B162" s="8" t="inlineStr">
        <is>
          <t>Camilly Fernandes Félix Da Silva</t>
        </is>
      </c>
      <c r="C162" s="8" t="b">
        <v>1</v>
      </c>
      <c r="D162" s="8" t="b">
        <v>0</v>
      </c>
      <c r="E162" s="8" t="b">
        <v>0</v>
      </c>
      <c r="F162" s="8">
        <f>IF(E162, "DESISTENTE", IF(D162, "TRANSFERIDO", IF(C162, "ATIVO", "INDEFINIDO")))</f>
        <v/>
      </c>
    </row>
    <row r="163">
      <c r="A163" s="8" t="n">
        <v>7</v>
      </c>
      <c r="B163" s="8" t="inlineStr">
        <is>
          <t>Crislayne da Silva Alexandre</t>
        </is>
      </c>
      <c r="C163" s="8" t="b">
        <v>1</v>
      </c>
      <c r="D163" s="8" t="b">
        <v>0</v>
      </c>
      <c r="E163" s="8" t="b">
        <v>0</v>
      </c>
      <c r="F163" s="8">
        <f>IF(E163, "DESISTENTE", IF(D163, "TRANSFERIDO", IF(C163, "ATIVO", "INDEFINIDO")))</f>
        <v/>
      </c>
    </row>
    <row r="164">
      <c r="A164" s="8" t="n">
        <v>8</v>
      </c>
      <c r="B164" s="8" t="inlineStr">
        <is>
          <t>Flavio Henrick da Silva Ide</t>
        </is>
      </c>
      <c r="C164" s="8" t="b">
        <v>1</v>
      </c>
      <c r="D164" s="8" t="b">
        <v>0</v>
      </c>
      <c r="E164" s="8" t="b">
        <v>0</v>
      </c>
      <c r="F164" s="8">
        <f>IF(E164, "DESISTENTE", IF(D164, "TRANSFERIDO", IF(C164, "ATIVO", "INDEFINIDO")))</f>
        <v/>
      </c>
    </row>
    <row r="165">
      <c r="A165" s="8" t="n">
        <v>9</v>
      </c>
      <c r="B165" s="8" t="inlineStr">
        <is>
          <t>Geovana Mirela Dantas de Almeida</t>
        </is>
      </c>
      <c r="C165" s="8" t="b">
        <v>1</v>
      </c>
      <c r="D165" s="8" t="b">
        <v>0</v>
      </c>
      <c r="E165" s="8" t="b">
        <v>0</v>
      </c>
      <c r="F165" s="8">
        <f>IF(E165, "DESISTENTE", IF(D165, "TRANSFERIDO", IF(C165, "ATIVO", "INDEFINIDO")))</f>
        <v/>
      </c>
    </row>
    <row r="166">
      <c r="A166" s="8" t="n">
        <v>10</v>
      </c>
      <c r="B166" s="8" t="inlineStr">
        <is>
          <t>Jhon Kevin Silva e Santos</t>
        </is>
      </c>
      <c r="C166" s="8" t="b">
        <v>1</v>
      </c>
      <c r="D166" s="8" t="b">
        <v>0</v>
      </c>
      <c r="E166" s="8" t="b">
        <v>0</v>
      </c>
      <c r="F166" s="8">
        <f>IF(E166, "DESISTENTE", IF(D166, "TRANSFERIDO", IF(C166, "ATIVO", "INDEFINIDO")))</f>
        <v/>
      </c>
    </row>
    <row r="167">
      <c r="A167" s="8" t="n">
        <v>11</v>
      </c>
      <c r="B167" s="8" t="inlineStr">
        <is>
          <t>João Rodrigues da Costa Neto</t>
        </is>
      </c>
      <c r="C167" s="8" t="b">
        <v>1</v>
      </c>
      <c r="D167" s="8" t="b">
        <v>0</v>
      </c>
      <c r="E167" s="8" t="b">
        <v>0</v>
      </c>
      <c r="F167" s="8">
        <f>IF(E167, "DESISTENTE", IF(D167, "TRANSFERIDO", IF(C167, "ATIVO", "INDEFINIDO")))</f>
        <v/>
      </c>
    </row>
    <row r="168">
      <c r="A168" s="8" t="n">
        <v>12</v>
      </c>
      <c r="B168" s="8" t="inlineStr">
        <is>
          <t>Lucas Franco dos Santos</t>
        </is>
      </c>
      <c r="C168" s="8" t="b">
        <v>1</v>
      </c>
      <c r="D168" s="8" t="b">
        <v>0</v>
      </c>
      <c r="E168" s="8" t="b">
        <v>0</v>
      </c>
      <c r="F168" s="8">
        <f>IF(E168, "DESISTENTE", IF(D168, "TRANSFERIDO", IF(C168, "ATIVO", "INDEFINIDO")))</f>
        <v/>
      </c>
    </row>
    <row r="169">
      <c r="A169" s="8" t="n">
        <v>13</v>
      </c>
      <c r="B169" s="8" t="inlineStr">
        <is>
          <t>Maria Janaina Amorim De Alcântara</t>
        </is>
      </c>
      <c r="C169" s="8" t="b">
        <v>1</v>
      </c>
      <c r="D169" s="8" t="b">
        <v>0</v>
      </c>
      <c r="E169" s="8" t="b">
        <v>0</v>
      </c>
      <c r="F169" s="8">
        <f>IF(E169, "DESISTENTE", IF(D169, "TRANSFERIDO", IF(C169, "ATIVO", "INDEFINIDO")))</f>
        <v/>
      </c>
    </row>
    <row r="170">
      <c r="A170" s="8" t="n">
        <v>14</v>
      </c>
      <c r="B170" s="8" t="inlineStr">
        <is>
          <t>Maria Leticia Alves da Silva</t>
        </is>
      </c>
      <c r="C170" s="8" t="b">
        <v>1</v>
      </c>
      <c r="D170" s="8" t="b">
        <v>0</v>
      </c>
      <c r="E170" s="8" t="b">
        <v>0</v>
      </c>
      <c r="F170" s="8">
        <f>IF(E170, "DESISTENTE", IF(D170, "TRANSFERIDO", IF(C170, "ATIVO", "INDEFINIDO")))</f>
        <v/>
      </c>
    </row>
    <row r="171">
      <c r="A171" s="8" t="n">
        <v>15</v>
      </c>
      <c r="B171" s="8" t="inlineStr">
        <is>
          <t>Maria Vitória de Araújo Batista</t>
        </is>
      </c>
      <c r="C171" s="8" t="b">
        <v>1</v>
      </c>
      <c r="D171" s="8" t="b">
        <v>0</v>
      </c>
      <c r="E171" s="8" t="b">
        <v>0</v>
      </c>
      <c r="F171" s="8">
        <f>IF(E171, "DESISTENTE", IF(D171, "TRANSFERIDO", IF(C171, "ATIVO", "INDEFINIDO")))</f>
        <v/>
      </c>
    </row>
    <row r="172">
      <c r="A172" s="8" t="n">
        <v>16</v>
      </c>
      <c r="B172" s="8" t="inlineStr">
        <is>
          <t>Mirosmar Ferreira Gomes</t>
        </is>
      </c>
      <c r="C172" s="8" t="b">
        <v>1</v>
      </c>
      <c r="D172" s="8" t="b">
        <v>0</v>
      </c>
      <c r="E172" s="8" t="b">
        <v>0</v>
      </c>
      <c r="F172" s="8">
        <f>IF(E172, "DESISTENTE", IF(D172, "TRANSFERIDO", IF(C172, "ATIVO", "INDEFINIDO")))</f>
        <v/>
      </c>
    </row>
    <row r="173">
      <c r="A173" s="8" t="n">
        <v>17</v>
      </c>
      <c r="B173" s="8" t="inlineStr">
        <is>
          <t>Sarah Ranna Da Silva Loureço</t>
        </is>
      </c>
      <c r="C173" s="8" t="b">
        <v>1</v>
      </c>
      <c r="D173" s="8" t="b">
        <v>0</v>
      </c>
      <c r="E173" s="8" t="b">
        <v>0</v>
      </c>
      <c r="F173" s="8">
        <f>IF(E173, "DESISTENTE", IF(D173, "TRANSFERIDO", IF(C173, "ATIVO", "INDEFINIDO")))</f>
        <v/>
      </c>
    </row>
    <row r="179" ht="30" customHeight="1">
      <c r="A179" s="2" t="inlineStr">
        <is>
          <t>3º ANO B</t>
        </is>
      </c>
    </row>
    <row r="180">
      <c r="A180" s="3" t="inlineStr">
        <is>
          <t>Nº</t>
        </is>
      </c>
      <c r="B180" s="4" t="inlineStr">
        <is>
          <t>Nome do Aluno</t>
        </is>
      </c>
      <c r="C180" s="5" t="inlineStr">
        <is>
          <t>ATIVO</t>
        </is>
      </c>
      <c r="D180" s="5" t="inlineStr">
        <is>
          <t>TRANSFERIDO</t>
        </is>
      </c>
      <c r="E180" s="5" t="inlineStr">
        <is>
          <t>DESISTENTE</t>
        </is>
      </c>
      <c r="F180" s="6" t="inlineStr">
        <is>
          <t>SITUAÇÃO DO ALUNO</t>
        </is>
      </c>
      <c r="G180" s="3" t="inlineStr">
        <is>
          <t>Resumo Parcial por Turma</t>
        </is>
      </c>
      <c r="H180" s="13" t="n"/>
      <c r="I180" s="14" t="n"/>
    </row>
    <row r="181">
      <c r="A181" s="8" t="n">
        <v>1</v>
      </c>
      <c r="B181" s="8" t="inlineStr">
        <is>
          <t>Ana Beatriz Leal Q. P. De Souza</t>
        </is>
      </c>
      <c r="C181" s="8" t="b">
        <v>1</v>
      </c>
      <c r="D181" s="8" t="b">
        <v>0</v>
      </c>
      <c r="E181" s="8" t="b">
        <v>0</v>
      </c>
      <c r="F181" s="8">
        <f>IF(E181, "DESISTENTE", IF(D181, "TRANSFERIDO", IF(C181, "ATIVO", "INDEFINIDO")))</f>
        <v/>
      </c>
      <c r="G181" s="8" t="inlineStr">
        <is>
          <t>MATRÍCULAS</t>
        </is>
      </c>
      <c r="H181" s="8">
        <f>COUNTA(B181:B197)</f>
        <v/>
      </c>
      <c r="I181" s="8">
        <f>COUNTA(B181:B197)</f>
        <v/>
      </c>
    </row>
    <row r="182">
      <c r="A182" s="8" t="n">
        <v>2</v>
      </c>
      <c r="B182" s="8" t="inlineStr">
        <is>
          <t>Analia Maria Ribeiro de Lima</t>
        </is>
      </c>
      <c r="C182" s="8" t="b">
        <v>1</v>
      </c>
      <c r="D182" s="8" t="b">
        <v>0</v>
      </c>
      <c r="E182" s="8" t="b">
        <v>0</v>
      </c>
      <c r="F182" s="8">
        <f>IF(E182, "DESISTENTE", IF(D182, "TRANSFERIDO", IF(C182, "ATIVO", "INDEFINIDO")))</f>
        <v/>
      </c>
      <c r="G182" s="8" t="inlineStr">
        <is>
          <t>ATIVOS</t>
        </is>
      </c>
      <c r="H182" s="8">
        <f>COUNTIF(C181:C197, TRUE)</f>
        <v/>
      </c>
      <c r="I182" s="8">
        <f>COUNTIF(C181:C197, TRUE)</f>
        <v/>
      </c>
    </row>
    <row r="183">
      <c r="A183" s="8" t="n">
        <v>3</v>
      </c>
      <c r="B183" s="8" t="inlineStr">
        <is>
          <t>Angela Leite Viegas De Andrade</t>
        </is>
      </c>
      <c r="C183" s="8" t="b">
        <v>1</v>
      </c>
      <c r="D183" s="8" t="b">
        <v>0</v>
      </c>
      <c r="E183" s="8" t="b">
        <v>0</v>
      </c>
      <c r="F183" s="8">
        <f>IF(E183, "DESISTENTE", IF(D183, "TRANSFERIDO", IF(C183, "ATIVO", "INDEFINIDO")))</f>
        <v/>
      </c>
      <c r="G183" s="8" t="inlineStr">
        <is>
          <t>TRANSFERIDOS</t>
        </is>
      </c>
      <c r="H183" s="8">
        <f>COUNTIF(D181:D197, TRUE)</f>
        <v/>
      </c>
      <c r="I183" s="8">
        <f>COUNTIF(D181:D197, TRUE)</f>
        <v/>
      </c>
    </row>
    <row r="184">
      <c r="A184" s="8" t="n">
        <v>4</v>
      </c>
      <c r="B184" s="8" t="inlineStr">
        <is>
          <t>Evelym Tainá Pereira de Araújo</t>
        </is>
      </c>
      <c r="C184" s="8" t="b">
        <v>1</v>
      </c>
      <c r="D184" s="8" t="b">
        <v>0</v>
      </c>
      <c r="E184" s="8" t="b">
        <v>0</v>
      </c>
      <c r="F184" s="8">
        <f>IF(E184, "DESISTENTE", IF(D184, "TRANSFERIDO", IF(C184, "ATIVO", "INDEFINIDO")))</f>
        <v/>
      </c>
      <c r="G184" s="8" t="inlineStr">
        <is>
          <t>DESISTENTES</t>
        </is>
      </c>
      <c r="H184" s="8">
        <f>COUNTIF(E181:E197, TRUE)</f>
        <v/>
      </c>
      <c r="I184" s="8">
        <f>COUNTIF(E181:E197, TRUE)</f>
        <v/>
      </c>
    </row>
    <row r="185">
      <c r="A185" s="8" t="n">
        <v>5</v>
      </c>
      <c r="B185" s="8" t="inlineStr">
        <is>
          <t>Francielen Silva Santos</t>
        </is>
      </c>
      <c r="C185" s="8" t="b">
        <v>1</v>
      </c>
      <c r="D185" s="8" t="b">
        <v>0</v>
      </c>
      <c r="E185" s="8" t="b">
        <v>0</v>
      </c>
      <c r="F185" s="8">
        <f>IF(E185, "DESISTENTE", IF(D185, "TRANSFERIDO", IF(C185, "ATIVO", "INDEFINIDO")))</f>
        <v/>
      </c>
    </row>
    <row r="186">
      <c r="A186" s="8" t="n">
        <v>6</v>
      </c>
      <c r="B186" s="8" t="inlineStr">
        <is>
          <t>Geovanna Ellen Sabino de Araújo</t>
        </is>
      </c>
      <c r="C186" s="8" t="b">
        <v>1</v>
      </c>
      <c r="D186" s="8" t="b">
        <v>0</v>
      </c>
      <c r="E186" s="8" t="b">
        <v>0</v>
      </c>
      <c r="F186" s="8">
        <f>IF(E186, "DESISTENTE", IF(D186, "TRANSFERIDO", IF(C186, "ATIVO", "INDEFINIDO")))</f>
        <v/>
      </c>
    </row>
    <row r="187">
      <c r="A187" s="8" t="n">
        <v>7</v>
      </c>
      <c r="B187" s="8" t="inlineStr">
        <is>
          <t>Geovanna Lívia M. De L. Da Silveira</t>
        </is>
      </c>
      <c r="C187" s="8" t="b">
        <v>1</v>
      </c>
      <c r="D187" s="8" t="b">
        <v>0</v>
      </c>
      <c r="E187" s="8" t="b">
        <v>0</v>
      </c>
      <c r="F187" s="8">
        <f>IF(E187, "DESISTENTE", IF(D187, "TRANSFERIDO", IF(C187, "ATIVO", "INDEFINIDO")))</f>
        <v/>
      </c>
    </row>
    <row r="188">
      <c r="A188" s="8" t="n">
        <v>8</v>
      </c>
      <c r="B188" s="8" t="inlineStr">
        <is>
          <t>João Victor Nóbrega dos Santos</t>
        </is>
      </c>
      <c r="C188" s="8" t="b">
        <v>1</v>
      </c>
      <c r="D188" s="8" t="b">
        <v>0</v>
      </c>
      <c r="E188" s="8" t="b">
        <v>0</v>
      </c>
      <c r="F188" s="8">
        <f>IF(E188, "DESISTENTE", IF(D188, "TRANSFERIDO", IF(C188, "ATIVO", "INDEFINIDO")))</f>
        <v/>
      </c>
    </row>
    <row r="189">
      <c r="A189" s="8" t="n">
        <v>9</v>
      </c>
      <c r="B189" s="8" t="inlineStr">
        <is>
          <t>Julie Stefanelli Pereira de Luna</t>
        </is>
      </c>
      <c r="C189" s="8" t="b">
        <v>1</v>
      </c>
      <c r="D189" s="8" t="b">
        <v>0</v>
      </c>
      <c r="E189" s="8" t="b">
        <v>0</v>
      </c>
      <c r="F189" s="8">
        <f>IF(E189, "DESISTENTE", IF(D189, "TRANSFERIDO", IF(C189, "ATIVO", "INDEFINIDO")))</f>
        <v/>
      </c>
    </row>
    <row r="190">
      <c r="A190" s="8" t="n">
        <v>10</v>
      </c>
      <c r="B190" s="8" t="inlineStr">
        <is>
          <t>Kalyu Fernandes Henrique</t>
        </is>
      </c>
      <c r="C190" s="8" t="b">
        <v>1</v>
      </c>
      <c r="D190" s="8" t="b">
        <v>0</v>
      </c>
      <c r="E190" s="8" t="b">
        <v>0</v>
      </c>
      <c r="F190" s="8">
        <f>IF(E190, "DESISTENTE", IF(D190, "TRANSFERIDO", IF(C190, "ATIVO", "INDEFINIDO")))</f>
        <v/>
      </c>
    </row>
    <row r="191">
      <c r="A191" s="8" t="n">
        <v>11</v>
      </c>
      <c r="B191" s="8" t="inlineStr">
        <is>
          <t>Kauê Ricardo De Souza Braga</t>
        </is>
      </c>
      <c r="C191" s="8" t="b">
        <v>1</v>
      </c>
      <c r="D191" s="8" t="b">
        <v>0</v>
      </c>
      <c r="E191" s="8" t="b">
        <v>0</v>
      </c>
      <c r="F191" s="8">
        <f>IF(E191, "DESISTENTE", IF(D191, "TRANSFERIDO", IF(C191, "ATIVO", "INDEFINIDO")))</f>
        <v/>
      </c>
    </row>
    <row r="192">
      <c r="A192" s="8" t="n">
        <v>12</v>
      </c>
      <c r="B192" s="8" t="inlineStr">
        <is>
          <t>Lethícia Melo Cavalcante</t>
        </is>
      </c>
      <c r="C192" s="8" t="b">
        <v>1</v>
      </c>
      <c r="D192" s="8" t="b">
        <v>0</v>
      </c>
      <c r="E192" s="8" t="b">
        <v>0</v>
      </c>
      <c r="F192" s="8">
        <f>IF(E192, "DESISTENTE", IF(D192, "TRANSFERIDO", IF(C192, "ATIVO", "INDEFINIDO")))</f>
        <v/>
      </c>
    </row>
    <row r="193">
      <c r="A193" s="8" t="n">
        <v>13</v>
      </c>
      <c r="B193" s="8" t="inlineStr">
        <is>
          <t>Lucas Miguel Benevides</t>
        </is>
      </c>
      <c r="C193" s="8" t="b">
        <v>1</v>
      </c>
      <c r="D193" s="8" t="b">
        <v>0</v>
      </c>
      <c r="E193" s="8" t="b">
        <v>0</v>
      </c>
      <c r="F193" s="8">
        <f>IF(E193, "DESISTENTE", IF(D193, "TRANSFERIDO", IF(C193, "ATIVO", "INDEFINIDO")))</f>
        <v/>
      </c>
    </row>
    <row r="194">
      <c r="A194" s="8" t="n">
        <v>14</v>
      </c>
      <c r="B194" s="8" t="inlineStr">
        <is>
          <t>Rafael Henrique Alcântara De Souza</t>
        </is>
      </c>
      <c r="C194" s="8" t="b">
        <v>1</v>
      </c>
      <c r="D194" s="8" t="b">
        <v>0</v>
      </c>
      <c r="E194" s="8" t="b">
        <v>0</v>
      </c>
      <c r="F194" s="8">
        <f>IF(E194, "DESISTENTE", IF(D194, "TRANSFERIDO", IF(C194, "ATIVO", "INDEFINIDO")))</f>
        <v/>
      </c>
    </row>
    <row r="195">
      <c r="A195" s="8" t="n">
        <v>15</v>
      </c>
      <c r="B195" s="8" t="inlineStr">
        <is>
          <t>Tierre Alves Silva</t>
        </is>
      </c>
      <c r="C195" s="8" t="b">
        <v>1</v>
      </c>
      <c r="D195" s="8" t="b">
        <v>0</v>
      </c>
      <c r="E195" s="8" t="b">
        <v>0</v>
      </c>
      <c r="F195" s="8">
        <f>IF(E195, "DESISTENTE", IF(D195, "TRANSFERIDO", IF(C195, "ATIVO", "INDEFINIDO")))</f>
        <v/>
      </c>
    </row>
    <row r="196">
      <c r="A196" s="8" t="n">
        <v>16</v>
      </c>
      <c r="B196" s="8" t="inlineStr">
        <is>
          <t>Victoria de Miranda H. Gomes</t>
        </is>
      </c>
      <c r="C196" s="8" t="b">
        <v>1</v>
      </c>
      <c r="D196" s="8" t="b">
        <v>0</v>
      </c>
      <c r="E196" s="8" t="b">
        <v>0</v>
      </c>
      <c r="F196" s="8">
        <f>IF(E196, "DESISTENTE", IF(D196, "TRANSFERIDO", IF(C196, "ATIVO", "INDEFINIDO")))</f>
        <v/>
      </c>
    </row>
    <row r="197">
      <c r="A197" s="8" t="n">
        <v>17</v>
      </c>
      <c r="B197" s="8" t="inlineStr">
        <is>
          <t>Wallyson Gabriel Soares de Morais</t>
        </is>
      </c>
      <c r="C197" s="8" t="b">
        <v>1</v>
      </c>
      <c r="D197" s="8" t="b">
        <v>0</v>
      </c>
      <c r="E197" s="8" t="b">
        <v>0</v>
      </c>
      <c r="F197" s="8">
        <f>IF(E197, "DESISTENTE", IF(D197, "TRANSFERIDO", IF(C197, "ATIVO", "INDEFINIDO")))</f>
        <v/>
      </c>
    </row>
    <row r="283">
      <c r="M283" s="3" t="inlineStr">
        <is>
          <t>TAXA DE APROVAÇÃO BIMESTRAL</t>
        </is>
      </c>
      <c r="N283" s="7" t="n"/>
      <c r="O283" s="7" t="n"/>
      <c r="P283" s="7" t="n"/>
      <c r="Q283" s="7" t="n"/>
    </row>
    <row r="284">
      <c r="M284" s="5" t="inlineStr">
        <is>
          <t>TURMA</t>
        </is>
      </c>
      <c r="N284" s="5" t="inlineStr">
        <is>
          <t>B1</t>
        </is>
      </c>
      <c r="O284" s="5" t="inlineStr">
        <is>
          <t>B2</t>
        </is>
      </c>
      <c r="P284" s="5" t="inlineStr">
        <is>
          <t>B3</t>
        </is>
      </c>
      <c r="Q284" s="5" t="inlineStr">
        <is>
          <t>B4</t>
        </is>
      </c>
    </row>
    <row r="285">
      <c r="M285" s="9" t="inlineStr">
        <is>
          <t>1º ANO A</t>
        </is>
      </c>
      <c r="N285" s="9">
        <f>IFERROR(BIO!O12, 0)</f>
        <v/>
      </c>
      <c r="O285" s="9">
        <f>IFERROR(BIO!P12, 0)</f>
        <v/>
      </c>
      <c r="P285" s="9">
        <f>IFERROR(BIO!Q12, 0)</f>
        <v/>
      </c>
      <c r="Q285" s="9">
        <f>IFERROR(BIO!R12, 0)</f>
        <v/>
      </c>
    </row>
    <row r="286">
      <c r="M286" s="9" t="inlineStr">
        <is>
          <t>1º ANO B</t>
        </is>
      </c>
      <c r="N286" s="9">
        <f>IFERROR(BIO!O65, 0)</f>
        <v/>
      </c>
      <c r="O286" s="9">
        <f>IFERROR(BIO!P65, 0)</f>
        <v/>
      </c>
      <c r="P286" s="9">
        <f>IFERROR(BIO!Q65, 0)</f>
        <v/>
      </c>
      <c r="Q286" s="9">
        <f>IFERROR(BIO!R65, 0)</f>
        <v/>
      </c>
    </row>
    <row r="287">
      <c r="M287" s="9" t="inlineStr">
        <is>
          <t>1º ANO C</t>
        </is>
      </c>
      <c r="N287" s="9">
        <f>IFERROR(BIO!O118, 0)</f>
        <v/>
      </c>
      <c r="O287" s="9">
        <f>IFERROR(BIO!P118, 0)</f>
        <v/>
      </c>
      <c r="P287" s="9">
        <f>IFERROR(BIO!Q118, 0)</f>
        <v/>
      </c>
      <c r="Q287" s="9">
        <f>IFERROR(BIO!R118, 0)</f>
        <v/>
      </c>
    </row>
    <row r="288">
      <c r="M288" s="9" t="inlineStr">
        <is>
          <t>2º ANO A</t>
        </is>
      </c>
      <c r="N288" s="9">
        <f>IFERROR(BIO!O171, 0)</f>
        <v/>
      </c>
      <c r="O288" s="9">
        <f>IFERROR(BIO!P171, 0)</f>
        <v/>
      </c>
      <c r="P288" s="9">
        <f>IFERROR(BIO!Q171, 0)</f>
        <v/>
      </c>
      <c r="Q288" s="9">
        <f>IFERROR(BIO!R171, 0)</f>
        <v/>
      </c>
    </row>
    <row r="289">
      <c r="M289" s="9" t="inlineStr">
        <is>
          <t>2º ANO B</t>
        </is>
      </c>
      <c r="N289" s="9">
        <f>IFERROR(BIO!O224, 0)</f>
        <v/>
      </c>
      <c r="O289" s="9">
        <f>IFERROR(BIO!P224, 0)</f>
        <v/>
      </c>
      <c r="P289" s="9">
        <f>IFERROR(BIO!Q224, 0)</f>
        <v/>
      </c>
      <c r="Q289" s="9">
        <f>IFERROR(BIO!R224, 0)</f>
        <v/>
      </c>
    </row>
    <row r="290">
      <c r="M290" s="9" t="inlineStr">
        <is>
          <t>3º ANO A</t>
        </is>
      </c>
      <c r="N290" s="9">
        <f>IFERROR(BIO!O277, 0)</f>
        <v/>
      </c>
      <c r="O290" s="9">
        <f>IFERROR(BIO!P277, 0)</f>
        <v/>
      </c>
      <c r="P290" s="9">
        <f>IFERROR(BIO!Q277, 0)</f>
        <v/>
      </c>
      <c r="Q290" s="9">
        <f>IFERROR(BIO!R277, 0)</f>
        <v/>
      </c>
    </row>
    <row r="291">
      <c r="M291" s="9" t="inlineStr">
        <is>
          <t>3º ANO B</t>
        </is>
      </c>
      <c r="N291" s="9">
        <f>IFERROR(BIO!O330, 0)</f>
        <v/>
      </c>
      <c r="O291" s="9">
        <f>IFERROR(BIO!P330, 0)</f>
        <v/>
      </c>
      <c r="P291" s="9">
        <f>IFERROR(BIO!Q330, 0)</f>
        <v/>
      </c>
      <c r="Q291" s="9">
        <f>IFERROR(BIO!R330, 0)</f>
        <v/>
      </c>
    </row>
    <row r="292">
      <c r="M292" s="10" t="inlineStr">
        <is>
          <t>TX APROVAÇÃO %</t>
        </is>
      </c>
      <c r="N292" s="11">
        <f>AVERAGE(N285:N291)</f>
        <v/>
      </c>
      <c r="O292" s="11">
        <f>AVERAGE(O285:O291)</f>
        <v/>
      </c>
      <c r="P292" s="11">
        <f>AVERAGE(P285:P291)</f>
        <v/>
      </c>
      <c r="Q292" s="11">
        <f>AVERAGE(Q285:Q291)</f>
        <v/>
      </c>
    </row>
    <row r="293">
      <c r="M293" s="10" t="inlineStr">
        <is>
          <t>TX REPROVAÇÃO %</t>
        </is>
      </c>
      <c r="N293" s="11">
        <f>1-N292</f>
        <v/>
      </c>
      <c r="O293" s="11">
        <f>1-O292</f>
        <v/>
      </c>
      <c r="P293" s="11">
        <f>1-P292</f>
        <v/>
      </c>
      <c r="Q293" s="11">
        <f>1-Q292</f>
        <v/>
      </c>
    </row>
  </sheetData>
  <mergeCells count="18">
    <mergeCell ref="G125:I125"/>
    <mergeCell ref="A2:F2"/>
    <mergeCell ref="A63:F63"/>
    <mergeCell ref="A92:F92"/>
    <mergeCell ref="G32:I32"/>
    <mergeCell ref="G180:I180"/>
    <mergeCell ref="M283:Q283"/>
    <mergeCell ref="A1:F1"/>
    <mergeCell ref="A155:F155"/>
    <mergeCell ref="G93:I93"/>
    <mergeCell ref="A31:F31"/>
    <mergeCell ref="G3:I3"/>
    <mergeCell ref="G64:I64"/>
    <mergeCell ref="A124:F124"/>
    <mergeCell ref="M3:Q3"/>
    <mergeCell ref="J3:L3"/>
    <mergeCell ref="A179:F179"/>
    <mergeCell ref="G156:I156"/>
  </mergeCells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tabColor rgb="00FFDAB9"/>
    <outlinePr summaryBelow="1" summaryRight="1"/>
    <pageSetUpPr/>
  </sheetPr>
  <dimension ref="A1:R399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13" t="n"/>
      <c r="P3" s="13" t="n"/>
      <c r="Q3" s="13" t="n"/>
      <c r="R3" s="14" t="n"/>
    </row>
    <row r="4">
      <c r="A4" s="8" t="n">
        <v>1</v>
      </c>
      <c r="B4" s="8" t="inlineStr">
        <is>
          <t>Alicia Natália Alves de Sousa</t>
        </is>
      </c>
      <c r="C4" s="7" t="n">
        <v>9</v>
      </c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>
        <v>2</v>
      </c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>
        <v>6</v>
      </c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>
        <v>5</v>
      </c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>
        <v>5</v>
      </c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>
        <v>5</v>
      </c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>
        <v>7</v>
      </c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>
        <v>3</v>
      </c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O5+O6</f>
        <v/>
      </c>
      <c r="P11" s="8">
        <f>P5+P6</f>
        <v/>
      </c>
      <c r="Q11" s="8">
        <f>Q5+Q6</f>
        <v/>
      </c>
      <c r="R11" s="8">
        <f>R5+R6</f>
        <v/>
      </c>
    </row>
    <row r="12">
      <c r="A12" s="8" t="n">
        <v>9</v>
      </c>
      <c r="B12" s="8" t="inlineStr">
        <is>
          <t>Keven Lucas Leite de Sousa</t>
        </is>
      </c>
      <c r="C12" s="7" t="n">
        <v>6</v>
      </c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IF(O10=0, 0, O5/O10)</f>
        <v/>
      </c>
      <c r="P12" s="9">
        <f>IF(P10=0, 0, P5/P10)</f>
        <v/>
      </c>
      <c r="Q12" s="9">
        <f>IF(Q10=0, 0, Q5/Q10)</f>
        <v/>
      </c>
      <c r="R12" s="9">
        <f>IF(R10=0, 0, R5/R10)</f>
        <v/>
      </c>
    </row>
    <row r="13">
      <c r="A13" s="8" t="n">
        <v>10</v>
      </c>
      <c r="B13" s="8" t="inlineStr">
        <is>
          <t>Leandro Junio Lima da Costa</t>
        </is>
      </c>
      <c r="C13" s="7" t="n">
        <v>6</v>
      </c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>
        <v>1</v>
      </c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>
        <v>8</v>
      </c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>
        <v>6</v>
      </c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>
        <v>4</v>
      </c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>
        <v>3</v>
      </c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>
        <v>5</v>
      </c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>
        <v>6</v>
      </c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>
        <v>6</v>
      </c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>
        <v>3</v>
      </c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>
        <v>2</v>
      </c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>
        <v>4</v>
      </c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>
        <v>2</v>
      </c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n">
        <v>6</v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>
        <f>SUM(C55:F55)/4</f>
        <v/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13" t="n"/>
      <c r="P55" s="13" t="n"/>
      <c r="Q55" s="13" t="n"/>
      <c r="R55" s="14" t="n"/>
    </row>
    <row r="56">
      <c r="A56" s="8" t="n">
        <v>1</v>
      </c>
      <c r="B56" s="8" t="inlineStr">
        <is>
          <t>Cauã Henrique Pereira da Silva</t>
        </is>
      </c>
      <c r="C56" s="7" t="n">
        <v>5</v>
      </c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>
        <v>4</v>
      </c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>
        <v>3</v>
      </c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>
        <v>6</v>
      </c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>
        <v>8</v>
      </c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>
        <v>3</v>
      </c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>
        <v>4</v>
      </c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>
        <v>10</v>
      </c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O57+O58</f>
        <v/>
      </c>
      <c r="P63" s="8">
        <f>P57+P58</f>
        <v/>
      </c>
      <c r="Q63" s="8">
        <f>Q57+Q58</f>
        <v/>
      </c>
      <c r="R63" s="8">
        <f>R57+R58</f>
        <v/>
      </c>
    </row>
    <row r="64">
      <c r="A64" s="8" t="n">
        <v>9</v>
      </c>
      <c r="B64" s="8" t="inlineStr">
        <is>
          <t>Hevelyn Diniz Fernandes</t>
        </is>
      </c>
      <c r="C64" s="7" t="n">
        <v>1</v>
      </c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IF(O62=0, 0, O57/O62)</f>
        <v/>
      </c>
      <c r="P64" s="9">
        <f>IF(P62=0, 0, P57/P62)</f>
        <v/>
      </c>
      <c r="Q64" s="9">
        <f>IF(Q62=0, 0, Q57/Q62)</f>
        <v/>
      </c>
      <c r="R64" s="9">
        <f>IF(R62=0, 0, R57/R62)</f>
        <v/>
      </c>
    </row>
    <row r="65">
      <c r="A65" s="8" t="n">
        <v>10</v>
      </c>
      <c r="B65" s="8" t="inlineStr">
        <is>
          <t>Igor Juno da Silva Oliveira</t>
        </is>
      </c>
      <c r="C65" s="7" t="n">
        <v>5</v>
      </c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>
        <v>6</v>
      </c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>
        <v>9</v>
      </c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>
        <v>4</v>
      </c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>
        <v>8</v>
      </c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>
        <v>4</v>
      </c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>
        <v>6</v>
      </c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>
        <v>8</v>
      </c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>
        <v>5</v>
      </c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>
        <v>7</v>
      </c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>
        <v>8</v>
      </c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>
        <v>3</v>
      </c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>
        <v>2</v>
      </c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>
        <v>5</v>
      </c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>
        <v>3</v>
      </c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>
        <v>6</v>
      </c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n">
        <v>3</v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>
        <f>SUM(C107:F107)/4</f>
        <v/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13" t="n"/>
      <c r="P107" s="13" t="n"/>
      <c r="Q107" s="13" t="n"/>
      <c r="R107" s="14" t="n"/>
    </row>
    <row r="108">
      <c r="A108" s="8" t="n">
        <v>1</v>
      </c>
      <c r="B108" s="8" t="inlineStr">
        <is>
          <t>Adryan Sudario Sousa</t>
        </is>
      </c>
      <c r="C108" s="7" t="n">
        <v>7</v>
      </c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>
        <v>9</v>
      </c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>
        <v>8</v>
      </c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>
        <v>6</v>
      </c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>
        <v>9</v>
      </c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>
        <v>6</v>
      </c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>
        <v>3</v>
      </c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>
        <v>9</v>
      </c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O109+O110</f>
        <v/>
      </c>
      <c r="P115" s="8">
        <f>P109+P110</f>
        <v/>
      </c>
      <c r="Q115" s="8">
        <f>Q109+Q110</f>
        <v/>
      </c>
      <c r="R115" s="8">
        <f>R109+R110</f>
        <v/>
      </c>
    </row>
    <row r="116">
      <c r="A116" s="8" t="n">
        <v>9</v>
      </c>
      <c r="B116" s="8" t="inlineStr">
        <is>
          <t>Kauã Leite Jorge Vieira da Costa</t>
        </is>
      </c>
      <c r="C116" s="7" t="n">
        <v>3</v>
      </c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IF(O114=0, 0, O109/O114)</f>
        <v/>
      </c>
      <c r="P116" s="9">
        <f>IF(P114=0, 0, P109/P114)</f>
        <v/>
      </c>
      <c r="Q116" s="9">
        <f>IF(Q114=0, 0, Q109/Q114)</f>
        <v/>
      </c>
      <c r="R116" s="9">
        <f>IF(R114=0, 0, R109/R114)</f>
        <v/>
      </c>
    </row>
    <row r="117">
      <c r="A117" s="8" t="n">
        <v>10</v>
      </c>
      <c r="B117" s="8" t="inlineStr">
        <is>
          <t>Laura Maria Monteiro Tavares</t>
        </is>
      </c>
      <c r="C117" s="7" t="n">
        <v>3</v>
      </c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>
        <v>7</v>
      </c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>
        <v>2</v>
      </c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>
        <v>4</v>
      </c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>
        <v>2</v>
      </c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>
        <v>3</v>
      </c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>
        <v>2</v>
      </c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>
        <v>10</v>
      </c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>
        <v>7</v>
      </c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>
        <v>7</v>
      </c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>
        <v>6</v>
      </c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>
        <v>4</v>
      </c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>
        <v>8</v>
      </c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n">
        <v>2</v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>
        <f>SUM(C159:F159)/4</f>
        <v/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13" t="n"/>
      <c r="P159" s="13" t="n"/>
      <c r="Q159" s="13" t="n"/>
      <c r="R159" s="14" t="n"/>
    </row>
    <row r="160">
      <c r="A160" s="8" t="n">
        <v>1</v>
      </c>
      <c r="B160" s="8" t="inlineStr">
        <is>
          <t>Agátha Fernanda Maciel de Souza</t>
        </is>
      </c>
      <c r="C160" s="7" t="n">
        <v>9</v>
      </c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>
        <v>8</v>
      </c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>
        <v>6</v>
      </c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>
        <v>7</v>
      </c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>
        <v>3</v>
      </c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>
        <v>1</v>
      </c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>
        <v>1</v>
      </c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>
        <v>3</v>
      </c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O161+O162</f>
        <v/>
      </c>
      <c r="P167" s="8">
        <f>P161+P162</f>
        <v/>
      </c>
      <c r="Q167" s="8">
        <f>Q161+Q162</f>
        <v/>
      </c>
      <c r="R167" s="8">
        <f>R161+R162</f>
        <v/>
      </c>
    </row>
    <row r="168">
      <c r="A168" s="8" t="n">
        <v>9</v>
      </c>
      <c r="B168" s="8" t="inlineStr">
        <is>
          <t>Gabriella Alves Souto Silva</t>
        </is>
      </c>
      <c r="C168" s="7" t="n">
        <v>3</v>
      </c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IF(O166=0, 0, O161/O166)</f>
        <v/>
      </c>
      <c r="P168" s="9">
        <f>IF(P166=0, 0, P161/P166)</f>
        <v/>
      </c>
      <c r="Q168" s="9">
        <f>IF(Q166=0, 0, Q161/Q166)</f>
        <v/>
      </c>
      <c r="R168" s="9">
        <f>IF(R166=0, 0, R161/R166)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>
        <v>5</v>
      </c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>
        <v>9</v>
      </c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>
        <v>1</v>
      </c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>
        <v>4</v>
      </c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>
        <v>9</v>
      </c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>
        <v>1</v>
      </c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>
        <v>9</v>
      </c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>
        <v>6</v>
      </c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>
        <v>8</v>
      </c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>
        <v>8</v>
      </c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>
        <v>3</v>
      </c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>
        <v>10</v>
      </c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>
        <v>2</v>
      </c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>
        <v>9</v>
      </c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>
        <v>10</v>
      </c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>
        <v>5</v>
      </c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n">
        <v>5</v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>
        <f>SUM(C211:F211)/4</f>
        <v/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13" t="n"/>
      <c r="P211" s="13" t="n"/>
      <c r="Q211" s="13" t="n"/>
      <c r="R211" s="14" t="n"/>
    </row>
    <row r="212">
      <c r="A212" s="8" t="n">
        <v>1</v>
      </c>
      <c r="B212" s="8" t="inlineStr">
        <is>
          <t>Ana Beatriz Pereira de Souza</t>
        </is>
      </c>
      <c r="C212" s="7" t="n">
        <v>8</v>
      </c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>
        <v>7</v>
      </c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>
        <v>8</v>
      </c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>
        <v>5</v>
      </c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>
        <v>1</v>
      </c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>
        <v>10</v>
      </c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>
        <v>10</v>
      </c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>
        <v>1</v>
      </c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O213+O214</f>
        <v/>
      </c>
      <c r="P219" s="8">
        <f>P213+P214</f>
        <v/>
      </c>
      <c r="Q219" s="8">
        <f>Q213+Q214</f>
        <v/>
      </c>
      <c r="R219" s="8">
        <f>R213+R214</f>
        <v/>
      </c>
    </row>
    <row r="220">
      <c r="A220" s="8" t="n">
        <v>9</v>
      </c>
      <c r="B220" s="8" t="inlineStr">
        <is>
          <t>Ingrid Jamile Alves Oliveira</t>
        </is>
      </c>
      <c r="C220" s="7" t="n">
        <v>8</v>
      </c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IF(O218=0, 0, O213/O218)</f>
        <v/>
      </c>
      <c r="P220" s="9">
        <f>IF(P218=0, 0, P213/P218)</f>
        <v/>
      </c>
      <c r="Q220" s="9">
        <f>IF(Q218=0, 0, Q213/Q218)</f>
        <v/>
      </c>
      <c r="R220" s="9">
        <f>IF(R218=0, 0, R213/R218)</f>
        <v/>
      </c>
    </row>
    <row r="221">
      <c r="A221" s="8" t="n">
        <v>10</v>
      </c>
      <c r="B221" s="8" t="inlineStr">
        <is>
          <t>José Hélio Vieira da Costa Segundo</t>
        </is>
      </c>
      <c r="C221" s="7" t="n">
        <v>7</v>
      </c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>
        <v>6</v>
      </c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>
        <v>10</v>
      </c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>
        <v>7</v>
      </c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>
        <v>8</v>
      </c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>
        <v>4</v>
      </c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>
        <v>9</v>
      </c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>
        <v>10</v>
      </c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>
        <v>1</v>
      </c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>
        <v>4</v>
      </c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>
        <v>7</v>
      </c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>
        <v>6</v>
      </c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>
        <v>5</v>
      </c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>
        <v>2</v>
      </c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>
        <v>5</v>
      </c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n">
        <v>6</v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>
        <f>SUM(C263:F263)/4</f>
        <v/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13" t="n"/>
      <c r="P263" s="13" t="n"/>
      <c r="Q263" s="13" t="n"/>
      <c r="R263" s="14" t="n"/>
    </row>
    <row r="264">
      <c r="A264" s="8" t="n">
        <v>1</v>
      </c>
      <c r="B264" s="8" t="inlineStr">
        <is>
          <t>Ana Luiza Xavier Dos Santos Alves</t>
        </is>
      </c>
      <c r="C264" s="7" t="n">
        <v>1</v>
      </c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>
        <v>8</v>
      </c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>
        <v>5</v>
      </c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>
        <v>9</v>
      </c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>
        <v>2</v>
      </c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>
        <v>7</v>
      </c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>
        <v>1</v>
      </c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>
        <v>8</v>
      </c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O265+O266</f>
        <v/>
      </c>
      <c r="P271" s="8">
        <f>P265+P266</f>
        <v/>
      </c>
      <c r="Q271" s="8">
        <f>Q265+Q266</f>
        <v/>
      </c>
      <c r="R271" s="8">
        <f>R265+R266</f>
        <v/>
      </c>
    </row>
    <row r="272">
      <c r="A272" s="8" t="n">
        <v>9</v>
      </c>
      <c r="B272" s="8" t="inlineStr">
        <is>
          <t>Geovana Mirela Dantas de Almeida</t>
        </is>
      </c>
      <c r="C272" s="7" t="n">
        <v>10</v>
      </c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IF(O270=0, 0, O265/O270)</f>
        <v/>
      </c>
      <c r="P272" s="9">
        <f>IF(P270=0, 0, P265/P270)</f>
        <v/>
      </c>
      <c r="Q272" s="9">
        <f>IF(Q270=0, 0, Q265/Q270)</f>
        <v/>
      </c>
      <c r="R272" s="9">
        <f>IF(R270=0, 0, R265/R270)</f>
        <v/>
      </c>
    </row>
    <row r="273">
      <c r="A273" s="8" t="n">
        <v>10</v>
      </c>
      <c r="B273" s="8" t="inlineStr">
        <is>
          <t>Jhon Kevin Silva e Santos</t>
        </is>
      </c>
      <c r="C273" s="7" t="n">
        <v>4</v>
      </c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>
        <v>7</v>
      </c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>
        <v>6</v>
      </c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>
        <v>4</v>
      </c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>
        <v>5</v>
      </c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>
        <v>2</v>
      </c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>
        <v>2</v>
      </c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>
        <v>4</v>
      </c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n">
        <v>4</v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>
        <f>SUM(C315:F315)/4</f>
        <v/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13" t="n"/>
      <c r="P315" s="13" t="n"/>
      <c r="Q315" s="13" t="n"/>
      <c r="R315" s="14" t="n"/>
    </row>
    <row r="316">
      <c r="A316" s="8" t="n">
        <v>1</v>
      </c>
      <c r="B316" s="8" t="inlineStr">
        <is>
          <t>Ana Beatriz Leal Q. P. De Souza</t>
        </is>
      </c>
      <c r="C316" s="7" t="n">
        <v>10</v>
      </c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>
        <v>2</v>
      </c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>
        <v>7</v>
      </c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>
        <v>3</v>
      </c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>
        <v>1</v>
      </c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>
        <v>3</v>
      </c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>
        <v>9</v>
      </c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>
        <v>3</v>
      </c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O317+O318</f>
        <v/>
      </c>
      <c r="P323" s="8">
        <f>P317+P318</f>
        <v/>
      </c>
      <c r="Q323" s="8">
        <f>Q317+Q318</f>
        <v/>
      </c>
      <c r="R323" s="8">
        <f>R317+R318</f>
        <v/>
      </c>
    </row>
    <row r="324">
      <c r="A324" s="8" t="n">
        <v>9</v>
      </c>
      <c r="B324" s="8" t="inlineStr">
        <is>
          <t>Julie Stefanelli Pereira de Luna</t>
        </is>
      </c>
      <c r="C324" s="7" t="n">
        <v>9</v>
      </c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IF(O322=0, 0, O317/O322)</f>
        <v/>
      </c>
      <c r="P324" s="9">
        <f>IF(P322=0, 0, P317/P322)</f>
        <v/>
      </c>
      <c r="Q324" s="9">
        <f>IF(Q322=0, 0, Q317/Q322)</f>
        <v/>
      </c>
      <c r="R324" s="9">
        <f>IF(R322=0, 0, R317/R322)</f>
        <v/>
      </c>
    </row>
    <row r="325">
      <c r="A325" s="8" t="n">
        <v>10</v>
      </c>
      <c r="B325" s="8" t="inlineStr">
        <is>
          <t>Kalyu Fernandes Henrique</t>
        </is>
      </c>
      <c r="C325" s="7" t="n">
        <v>2</v>
      </c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>
        <v>9</v>
      </c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>
        <v>9</v>
      </c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>
        <v>5</v>
      </c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>
        <v>6</v>
      </c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>
        <v>3</v>
      </c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>
        <v>1</v>
      </c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>
        <v>7</v>
      </c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</sheetData>
  <mergeCells count="15">
    <mergeCell ref="N55:R55"/>
    <mergeCell ref="A158:L158"/>
    <mergeCell ref="A1:J1"/>
    <mergeCell ref="A2:L2"/>
    <mergeCell ref="A210:L210"/>
    <mergeCell ref="A54:L54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tabColor rgb="00FFDAB9"/>
    <outlinePr summaryBelow="1" summaryRight="1"/>
    <pageSetUpPr/>
  </sheetPr>
  <dimension ref="A1:R399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13" t="n"/>
      <c r="P3" s="13" t="n"/>
      <c r="Q3" s="13" t="n"/>
      <c r="R3" s="14" t="n"/>
    </row>
    <row r="4">
      <c r="A4" s="8" t="n">
        <v>1</v>
      </c>
      <c r="B4" s="8" t="inlineStr">
        <is>
          <t>Alicia Natália Alves de Sousa</t>
        </is>
      </c>
      <c r="C4" s="7" t="n">
        <v>6</v>
      </c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>
        <v>5</v>
      </c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>
        <v>5</v>
      </c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>
        <v>6</v>
      </c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>
        <v>10</v>
      </c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>
        <v>4</v>
      </c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>
        <v>1</v>
      </c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>
        <v>5</v>
      </c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O5+O6</f>
        <v/>
      </c>
      <c r="P11" s="8">
        <f>P5+P6</f>
        <v/>
      </c>
      <c r="Q11" s="8">
        <f>Q5+Q6</f>
        <v/>
      </c>
      <c r="R11" s="8">
        <f>R5+R6</f>
        <v/>
      </c>
    </row>
    <row r="12">
      <c r="A12" s="8" t="n">
        <v>9</v>
      </c>
      <c r="B12" s="8" t="inlineStr">
        <is>
          <t>Keven Lucas Leite de Sousa</t>
        </is>
      </c>
      <c r="C12" s="7" t="n">
        <v>10</v>
      </c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IF(O10=0, 0, O5/O10)</f>
        <v/>
      </c>
      <c r="P12" s="9">
        <f>IF(P10=0, 0, P5/P10)</f>
        <v/>
      </c>
      <c r="Q12" s="9">
        <f>IF(Q10=0, 0, Q5/Q10)</f>
        <v/>
      </c>
      <c r="R12" s="9">
        <f>IF(R10=0, 0, R5/R10)</f>
        <v/>
      </c>
    </row>
    <row r="13">
      <c r="A13" s="8" t="n">
        <v>10</v>
      </c>
      <c r="B13" s="8" t="inlineStr">
        <is>
          <t>Leandro Junio Lima da Costa</t>
        </is>
      </c>
      <c r="C13" s="7" t="n">
        <v>4</v>
      </c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>
        <v>6</v>
      </c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>
        <v>2</v>
      </c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>
        <v>3</v>
      </c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>
        <v>8</v>
      </c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>
        <v>2</v>
      </c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>
        <v>4</v>
      </c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>
        <v>10</v>
      </c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>
        <v>4</v>
      </c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>
        <v>8</v>
      </c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>
        <v>4</v>
      </c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>
        <v>5</v>
      </c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>
        <v>4</v>
      </c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n">
        <v>3</v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>
        <f>SUM(C55:F55)/4</f>
        <v/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13" t="n"/>
      <c r="P55" s="13" t="n"/>
      <c r="Q55" s="13" t="n"/>
      <c r="R55" s="14" t="n"/>
    </row>
    <row r="56">
      <c r="A56" s="8" t="n">
        <v>1</v>
      </c>
      <c r="B56" s="8" t="inlineStr">
        <is>
          <t>Cauã Henrique Pereira da Silva</t>
        </is>
      </c>
      <c r="C56" s="7" t="n">
        <v>10</v>
      </c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>
        <v>10</v>
      </c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>
        <v>2</v>
      </c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>
        <v>10</v>
      </c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>
        <v>7</v>
      </c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>
        <v>10</v>
      </c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>
        <v>2</v>
      </c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>
        <v>7</v>
      </c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O57+O58</f>
        <v/>
      </c>
      <c r="P63" s="8">
        <f>P57+P58</f>
        <v/>
      </c>
      <c r="Q63" s="8">
        <f>Q57+Q58</f>
        <v/>
      </c>
      <c r="R63" s="8">
        <f>R57+R58</f>
        <v/>
      </c>
    </row>
    <row r="64">
      <c r="A64" s="8" t="n">
        <v>9</v>
      </c>
      <c r="B64" s="8" t="inlineStr">
        <is>
          <t>Hevelyn Diniz Fernandes</t>
        </is>
      </c>
      <c r="C64" s="7" t="n">
        <v>8</v>
      </c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IF(O62=0, 0, O57/O62)</f>
        <v/>
      </c>
      <c r="P64" s="9">
        <f>IF(P62=0, 0, P57/P62)</f>
        <v/>
      </c>
      <c r="Q64" s="9">
        <f>IF(Q62=0, 0, Q57/Q62)</f>
        <v/>
      </c>
      <c r="R64" s="9">
        <f>IF(R62=0, 0, R57/R62)</f>
        <v/>
      </c>
    </row>
    <row r="65">
      <c r="A65" s="8" t="n">
        <v>10</v>
      </c>
      <c r="B65" s="8" t="inlineStr">
        <is>
          <t>Igor Juno da Silva Oliveira</t>
        </is>
      </c>
      <c r="C65" s="7" t="n">
        <v>10</v>
      </c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>
        <v>5</v>
      </c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>
        <v>5</v>
      </c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>
        <v>10</v>
      </c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>
        <v>2</v>
      </c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>
        <v>10</v>
      </c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>
        <v>8</v>
      </c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>
        <v>1</v>
      </c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>
        <v>1</v>
      </c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>
        <v>7</v>
      </c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>
        <v>4</v>
      </c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>
        <v>8</v>
      </c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>
        <v>8</v>
      </c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>
        <v>1</v>
      </c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>
        <v>1</v>
      </c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>
        <v>10</v>
      </c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n">
        <v>8</v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>
        <f>SUM(C107:F107)/4</f>
        <v/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13" t="n"/>
      <c r="P107" s="13" t="n"/>
      <c r="Q107" s="13" t="n"/>
      <c r="R107" s="14" t="n"/>
    </row>
    <row r="108">
      <c r="A108" s="8" t="n">
        <v>1</v>
      </c>
      <c r="B108" s="8" t="inlineStr">
        <is>
          <t>Adryan Sudario Sousa</t>
        </is>
      </c>
      <c r="C108" s="7" t="n">
        <v>4</v>
      </c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>
        <v>3</v>
      </c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>
        <v>5</v>
      </c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>
        <v>7</v>
      </c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>
        <v>2</v>
      </c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>
        <v>10</v>
      </c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>
        <v>6</v>
      </c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>
        <v>9</v>
      </c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O109+O110</f>
        <v/>
      </c>
      <c r="P115" s="8">
        <f>P109+P110</f>
        <v/>
      </c>
      <c r="Q115" s="8">
        <f>Q109+Q110</f>
        <v/>
      </c>
      <c r="R115" s="8">
        <f>R109+R110</f>
        <v/>
      </c>
    </row>
    <row r="116">
      <c r="A116" s="8" t="n">
        <v>9</v>
      </c>
      <c r="B116" s="8" t="inlineStr">
        <is>
          <t>Kauã Leite Jorge Vieira da Costa</t>
        </is>
      </c>
      <c r="C116" s="7" t="n">
        <v>9</v>
      </c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IF(O114=0, 0, O109/O114)</f>
        <v/>
      </c>
      <c r="P116" s="9">
        <f>IF(P114=0, 0, P109/P114)</f>
        <v/>
      </c>
      <c r="Q116" s="9">
        <f>IF(Q114=0, 0, Q109/Q114)</f>
        <v/>
      </c>
      <c r="R116" s="9">
        <f>IF(R114=0, 0, R109/R114)</f>
        <v/>
      </c>
    </row>
    <row r="117">
      <c r="A117" s="8" t="n">
        <v>10</v>
      </c>
      <c r="B117" s="8" t="inlineStr">
        <is>
          <t>Laura Maria Monteiro Tavares</t>
        </is>
      </c>
      <c r="C117" s="7" t="n">
        <v>8</v>
      </c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>
        <v>8</v>
      </c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>
        <v>6</v>
      </c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>
        <v>2</v>
      </c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>
        <v>8</v>
      </c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>
        <v>8</v>
      </c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>
        <v>1</v>
      </c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>
        <v>9</v>
      </c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>
        <v>7</v>
      </c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>
        <v>5</v>
      </c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>
        <v>2</v>
      </c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>
        <v>9</v>
      </c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>
        <v>2</v>
      </c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n">
        <v>9</v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>
        <f>SUM(C159:F159)/4</f>
        <v/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13" t="n"/>
      <c r="P159" s="13" t="n"/>
      <c r="Q159" s="13" t="n"/>
      <c r="R159" s="14" t="n"/>
    </row>
    <row r="160">
      <c r="A160" s="8" t="n">
        <v>1</v>
      </c>
      <c r="B160" s="8" t="inlineStr">
        <is>
          <t>Agátha Fernanda Maciel de Souza</t>
        </is>
      </c>
      <c r="C160" s="7" t="n">
        <v>8</v>
      </c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>
        <v>5</v>
      </c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>
        <v>5</v>
      </c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>
        <v>3</v>
      </c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>
        <v>7</v>
      </c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>
        <v>3</v>
      </c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>
        <v>7</v>
      </c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>
        <v>8</v>
      </c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O161+O162</f>
        <v/>
      </c>
      <c r="P167" s="8">
        <f>P161+P162</f>
        <v/>
      </c>
      <c r="Q167" s="8">
        <f>Q161+Q162</f>
        <v/>
      </c>
      <c r="R167" s="8">
        <f>R161+R162</f>
        <v/>
      </c>
    </row>
    <row r="168">
      <c r="A168" s="8" t="n">
        <v>9</v>
      </c>
      <c r="B168" s="8" t="inlineStr">
        <is>
          <t>Gabriella Alves Souto Silva</t>
        </is>
      </c>
      <c r="C168" s="7" t="n">
        <v>10</v>
      </c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IF(O166=0, 0, O161/O166)</f>
        <v/>
      </c>
      <c r="P168" s="9">
        <f>IF(P166=0, 0, P161/P166)</f>
        <v/>
      </c>
      <c r="Q168" s="9">
        <f>IF(Q166=0, 0, Q161/Q166)</f>
        <v/>
      </c>
      <c r="R168" s="9">
        <f>IF(R166=0, 0, R161/R166)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>
        <v>3</v>
      </c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>
        <v>8</v>
      </c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>
        <v>4</v>
      </c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>
        <v>2</v>
      </c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>
        <v>5</v>
      </c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>
        <v>9</v>
      </c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>
        <v>1</v>
      </c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>
        <v>10</v>
      </c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>
        <v>5</v>
      </c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>
        <v>4</v>
      </c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>
        <v>2</v>
      </c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>
        <v>1</v>
      </c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>
        <v>4</v>
      </c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>
        <v>10</v>
      </c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>
        <v>2</v>
      </c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>
        <v>4</v>
      </c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n">
        <v>1</v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>
        <f>SUM(C211:F211)/4</f>
        <v/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13" t="n"/>
      <c r="P211" s="13" t="n"/>
      <c r="Q211" s="13" t="n"/>
      <c r="R211" s="14" t="n"/>
    </row>
    <row r="212">
      <c r="A212" s="8" t="n">
        <v>1</v>
      </c>
      <c r="B212" s="8" t="inlineStr">
        <is>
          <t>Ana Beatriz Pereira de Souza</t>
        </is>
      </c>
      <c r="C212" s="7" t="n">
        <v>1</v>
      </c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>
        <v>10</v>
      </c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>
        <v>6</v>
      </c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>
        <v>8</v>
      </c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>
        <v>6</v>
      </c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>
        <v>4</v>
      </c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>
        <v>2</v>
      </c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>
        <v>3</v>
      </c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O213+O214</f>
        <v/>
      </c>
      <c r="P219" s="8">
        <f>P213+P214</f>
        <v/>
      </c>
      <c r="Q219" s="8">
        <f>Q213+Q214</f>
        <v/>
      </c>
      <c r="R219" s="8">
        <f>R213+R214</f>
        <v/>
      </c>
    </row>
    <row r="220">
      <c r="A220" s="8" t="n">
        <v>9</v>
      </c>
      <c r="B220" s="8" t="inlineStr">
        <is>
          <t>Ingrid Jamile Alves Oliveira</t>
        </is>
      </c>
      <c r="C220" s="7" t="n">
        <v>4</v>
      </c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IF(O218=0, 0, O213/O218)</f>
        <v/>
      </c>
      <c r="P220" s="9">
        <f>IF(P218=0, 0, P213/P218)</f>
        <v/>
      </c>
      <c r="Q220" s="9">
        <f>IF(Q218=0, 0, Q213/Q218)</f>
        <v/>
      </c>
      <c r="R220" s="9">
        <f>IF(R218=0, 0, R213/R218)</f>
        <v/>
      </c>
    </row>
    <row r="221">
      <c r="A221" s="8" t="n">
        <v>10</v>
      </c>
      <c r="B221" s="8" t="inlineStr">
        <is>
          <t>José Hélio Vieira da Costa Segundo</t>
        </is>
      </c>
      <c r="C221" s="7" t="n">
        <v>9</v>
      </c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>
        <v>7</v>
      </c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>
        <v>7</v>
      </c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>
        <v>7</v>
      </c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>
        <v>7</v>
      </c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>
        <v>8</v>
      </c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>
        <v>2</v>
      </c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>
        <v>2</v>
      </c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>
        <v>10</v>
      </c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>
        <v>10</v>
      </c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>
        <v>3</v>
      </c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>
        <v>7</v>
      </c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>
        <v>4</v>
      </c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>
        <v>10</v>
      </c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>
        <v>6</v>
      </c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n">
        <v>3</v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>
        <f>SUM(C263:F263)/4</f>
        <v/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13" t="n"/>
      <c r="P263" s="13" t="n"/>
      <c r="Q263" s="13" t="n"/>
      <c r="R263" s="14" t="n"/>
    </row>
    <row r="264">
      <c r="A264" s="8" t="n">
        <v>1</v>
      </c>
      <c r="B264" s="8" t="inlineStr">
        <is>
          <t>Ana Luiza Xavier Dos Santos Alves</t>
        </is>
      </c>
      <c r="C264" s="7" t="n">
        <v>3</v>
      </c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>
        <v>8</v>
      </c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>
        <v>8</v>
      </c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>
        <v>1</v>
      </c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>
        <v>8</v>
      </c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>
        <v>3</v>
      </c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>
        <v>7</v>
      </c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>
        <v>1</v>
      </c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O265+O266</f>
        <v/>
      </c>
      <c r="P271" s="8">
        <f>P265+P266</f>
        <v/>
      </c>
      <c r="Q271" s="8">
        <f>Q265+Q266</f>
        <v/>
      </c>
      <c r="R271" s="8">
        <f>R265+R266</f>
        <v/>
      </c>
    </row>
    <row r="272">
      <c r="A272" s="8" t="n">
        <v>9</v>
      </c>
      <c r="B272" s="8" t="inlineStr">
        <is>
          <t>Geovana Mirela Dantas de Almeida</t>
        </is>
      </c>
      <c r="C272" s="7" t="n">
        <v>9</v>
      </c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IF(O270=0, 0, O265/O270)</f>
        <v/>
      </c>
      <c r="P272" s="9">
        <f>IF(P270=0, 0, P265/P270)</f>
        <v/>
      </c>
      <c r="Q272" s="9">
        <f>IF(Q270=0, 0, Q265/Q270)</f>
        <v/>
      </c>
      <c r="R272" s="9">
        <f>IF(R270=0, 0, R265/R270)</f>
        <v/>
      </c>
    </row>
    <row r="273">
      <c r="A273" s="8" t="n">
        <v>10</v>
      </c>
      <c r="B273" s="8" t="inlineStr">
        <is>
          <t>Jhon Kevin Silva e Santos</t>
        </is>
      </c>
      <c r="C273" s="7" t="n">
        <v>8</v>
      </c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>
        <v>8</v>
      </c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>
        <v>4</v>
      </c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>
        <v>2</v>
      </c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>
        <v>7</v>
      </c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>
        <v>6</v>
      </c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>
        <v>7</v>
      </c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>
        <v>2</v>
      </c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n">
        <v>1</v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>
        <f>SUM(C315:F315)/4</f>
        <v/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13" t="n"/>
      <c r="P315" s="13" t="n"/>
      <c r="Q315" s="13" t="n"/>
      <c r="R315" s="14" t="n"/>
    </row>
    <row r="316">
      <c r="A316" s="8" t="n">
        <v>1</v>
      </c>
      <c r="B316" s="8" t="inlineStr">
        <is>
          <t>Ana Beatriz Leal Q. P. De Souza</t>
        </is>
      </c>
      <c r="C316" s="7" t="n">
        <v>1</v>
      </c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>
        <v>8</v>
      </c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>
        <v>6</v>
      </c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>
        <v>4</v>
      </c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>
        <v>7</v>
      </c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>
        <v>3</v>
      </c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>
        <v>2</v>
      </c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>
        <v>2</v>
      </c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O317+O318</f>
        <v/>
      </c>
      <c r="P323" s="8">
        <f>P317+P318</f>
        <v/>
      </c>
      <c r="Q323" s="8">
        <f>Q317+Q318</f>
        <v/>
      </c>
      <c r="R323" s="8">
        <f>R317+R318</f>
        <v/>
      </c>
    </row>
    <row r="324">
      <c r="A324" s="8" t="n">
        <v>9</v>
      </c>
      <c r="B324" s="8" t="inlineStr">
        <is>
          <t>Julie Stefanelli Pereira de Luna</t>
        </is>
      </c>
      <c r="C324" s="7" t="n">
        <v>10</v>
      </c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IF(O322=0, 0, O317/O322)</f>
        <v/>
      </c>
      <c r="P324" s="9">
        <f>IF(P322=0, 0, P317/P322)</f>
        <v/>
      </c>
      <c r="Q324" s="9">
        <f>IF(Q322=0, 0, Q317/Q322)</f>
        <v/>
      </c>
      <c r="R324" s="9">
        <f>IF(R322=0, 0, R317/R322)</f>
        <v/>
      </c>
    </row>
    <row r="325">
      <c r="A325" s="8" t="n">
        <v>10</v>
      </c>
      <c r="B325" s="8" t="inlineStr">
        <is>
          <t>Kalyu Fernandes Henrique</t>
        </is>
      </c>
      <c r="C325" s="7" t="n">
        <v>3</v>
      </c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>
        <v>2</v>
      </c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>
        <v>10</v>
      </c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>
        <v>7</v>
      </c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>
        <v>6</v>
      </c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>
        <v>9</v>
      </c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>
        <v>1</v>
      </c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>
        <v>10</v>
      </c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</sheetData>
  <mergeCells count="15">
    <mergeCell ref="N55:R55"/>
    <mergeCell ref="A158:L158"/>
    <mergeCell ref="A1:J1"/>
    <mergeCell ref="A2:L2"/>
    <mergeCell ref="A210:L210"/>
    <mergeCell ref="A54:L54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tabColor rgb="00FFDAB9"/>
    <outlinePr summaryBelow="1" summaryRight="1"/>
    <pageSetUpPr/>
  </sheetPr>
  <dimension ref="A1:R399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13" t="n"/>
      <c r="P3" s="13" t="n"/>
      <c r="Q3" s="13" t="n"/>
      <c r="R3" s="14" t="n"/>
    </row>
    <row r="4">
      <c r="A4" s="8" t="n">
        <v>1</v>
      </c>
      <c r="B4" s="8" t="inlineStr">
        <is>
          <t>Alicia Natália Alves de Sousa</t>
        </is>
      </c>
      <c r="C4" s="7" t="n">
        <v>1</v>
      </c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>
        <v>1</v>
      </c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>
        <v>4</v>
      </c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>
        <v>2</v>
      </c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>
        <v>6</v>
      </c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>
        <v>7</v>
      </c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>
        <v>1</v>
      </c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>
        <v>10</v>
      </c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O5+O6</f>
        <v/>
      </c>
      <c r="P11" s="8">
        <f>P5+P6</f>
        <v/>
      </c>
      <c r="Q11" s="8">
        <f>Q5+Q6</f>
        <v/>
      </c>
      <c r="R11" s="8">
        <f>R5+R6</f>
        <v/>
      </c>
    </row>
    <row r="12">
      <c r="A12" s="8" t="n">
        <v>9</v>
      </c>
      <c r="B12" s="8" t="inlineStr">
        <is>
          <t>Keven Lucas Leite de Sousa</t>
        </is>
      </c>
      <c r="C12" s="7" t="n">
        <v>6</v>
      </c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IF(O10=0, 0, O5/O10)</f>
        <v/>
      </c>
      <c r="P12" s="9">
        <f>IF(P10=0, 0, P5/P10)</f>
        <v/>
      </c>
      <c r="Q12" s="9">
        <f>IF(Q10=0, 0, Q5/Q10)</f>
        <v/>
      </c>
      <c r="R12" s="9">
        <f>IF(R10=0, 0, R5/R10)</f>
        <v/>
      </c>
    </row>
    <row r="13">
      <c r="A13" s="8" t="n">
        <v>10</v>
      </c>
      <c r="B13" s="8" t="inlineStr">
        <is>
          <t>Leandro Junio Lima da Costa</t>
        </is>
      </c>
      <c r="C13" s="7" t="n">
        <v>7</v>
      </c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>
        <v>4</v>
      </c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>
        <v>3</v>
      </c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>
        <v>8</v>
      </c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>
        <v>6</v>
      </c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>
        <v>4</v>
      </c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>
        <v>2</v>
      </c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>
        <v>10</v>
      </c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>
        <v>4</v>
      </c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>
        <v>10</v>
      </c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>
        <v>1</v>
      </c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>
        <v>4</v>
      </c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>
        <v>6</v>
      </c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n">
        <v>5</v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>
        <f>SUM(C55:F55)/4</f>
        <v/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13" t="n"/>
      <c r="P55" s="13" t="n"/>
      <c r="Q55" s="13" t="n"/>
      <c r="R55" s="14" t="n"/>
    </row>
    <row r="56">
      <c r="A56" s="8" t="n">
        <v>1</v>
      </c>
      <c r="B56" s="8" t="inlineStr">
        <is>
          <t>Cauã Henrique Pereira da Silva</t>
        </is>
      </c>
      <c r="C56" s="7" t="n">
        <v>10</v>
      </c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>
        <v>4</v>
      </c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>
        <v>8</v>
      </c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>
        <v>2</v>
      </c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>
        <v>8</v>
      </c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>
        <v>1</v>
      </c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>
        <v>1</v>
      </c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>
        <v>3</v>
      </c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O57+O58</f>
        <v/>
      </c>
      <c r="P63" s="8">
        <f>P57+P58</f>
        <v/>
      </c>
      <c r="Q63" s="8">
        <f>Q57+Q58</f>
        <v/>
      </c>
      <c r="R63" s="8">
        <f>R57+R58</f>
        <v/>
      </c>
    </row>
    <row r="64">
      <c r="A64" s="8" t="n">
        <v>9</v>
      </c>
      <c r="B64" s="8" t="inlineStr">
        <is>
          <t>Hevelyn Diniz Fernandes</t>
        </is>
      </c>
      <c r="C64" s="7" t="n">
        <v>7</v>
      </c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IF(O62=0, 0, O57/O62)</f>
        <v/>
      </c>
      <c r="P64" s="9">
        <f>IF(P62=0, 0, P57/P62)</f>
        <v/>
      </c>
      <c r="Q64" s="9">
        <f>IF(Q62=0, 0, Q57/Q62)</f>
        <v/>
      </c>
      <c r="R64" s="9">
        <f>IF(R62=0, 0, R57/R62)</f>
        <v/>
      </c>
    </row>
    <row r="65">
      <c r="A65" s="8" t="n">
        <v>10</v>
      </c>
      <c r="B65" s="8" t="inlineStr">
        <is>
          <t>Igor Juno da Silva Oliveira</t>
        </is>
      </c>
      <c r="C65" s="7" t="n">
        <v>4</v>
      </c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>
        <v>1</v>
      </c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>
        <v>2</v>
      </c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>
        <v>2</v>
      </c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>
        <v>2</v>
      </c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>
        <v>2</v>
      </c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>
        <v>9</v>
      </c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>
        <v>3</v>
      </c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>
        <v>5</v>
      </c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>
        <v>6</v>
      </c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>
        <v>9</v>
      </c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>
        <v>6</v>
      </c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>
        <v>1</v>
      </c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>
        <v>4</v>
      </c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>
        <v>2</v>
      </c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>
        <v>9</v>
      </c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n">
        <v>3</v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>
        <f>SUM(C107:F107)/4</f>
        <v/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13" t="n"/>
      <c r="P107" s="13" t="n"/>
      <c r="Q107" s="13" t="n"/>
      <c r="R107" s="14" t="n"/>
    </row>
    <row r="108">
      <c r="A108" s="8" t="n">
        <v>1</v>
      </c>
      <c r="B108" s="8" t="inlineStr">
        <is>
          <t>Adryan Sudario Sousa</t>
        </is>
      </c>
      <c r="C108" s="7" t="n">
        <v>3</v>
      </c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>
        <v>7</v>
      </c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>
        <v>7</v>
      </c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>
        <v>8</v>
      </c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>
        <v>4</v>
      </c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>
        <v>7</v>
      </c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>
        <v>8</v>
      </c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>
        <v>8</v>
      </c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O109+O110</f>
        <v/>
      </c>
      <c r="P115" s="8">
        <f>P109+P110</f>
        <v/>
      </c>
      <c r="Q115" s="8">
        <f>Q109+Q110</f>
        <v/>
      </c>
      <c r="R115" s="8">
        <f>R109+R110</f>
        <v/>
      </c>
    </row>
    <row r="116">
      <c r="A116" s="8" t="n">
        <v>9</v>
      </c>
      <c r="B116" s="8" t="inlineStr">
        <is>
          <t>Kauã Leite Jorge Vieira da Costa</t>
        </is>
      </c>
      <c r="C116" s="7" t="n">
        <v>10</v>
      </c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IF(O114=0, 0, O109/O114)</f>
        <v/>
      </c>
      <c r="P116" s="9">
        <f>IF(P114=0, 0, P109/P114)</f>
        <v/>
      </c>
      <c r="Q116" s="9">
        <f>IF(Q114=0, 0, Q109/Q114)</f>
        <v/>
      </c>
      <c r="R116" s="9">
        <f>IF(R114=0, 0, R109/R114)</f>
        <v/>
      </c>
    </row>
    <row r="117">
      <c r="A117" s="8" t="n">
        <v>10</v>
      </c>
      <c r="B117" s="8" t="inlineStr">
        <is>
          <t>Laura Maria Monteiro Tavares</t>
        </is>
      </c>
      <c r="C117" s="7" t="n">
        <v>4</v>
      </c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>
        <v>5</v>
      </c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>
        <v>9</v>
      </c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>
        <v>2</v>
      </c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>
        <v>4</v>
      </c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>
        <v>10</v>
      </c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>
        <v>5</v>
      </c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>
        <v>9</v>
      </c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>
        <v>3</v>
      </c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>
        <v>5</v>
      </c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>
        <v>4</v>
      </c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>
        <v>2</v>
      </c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>
        <v>4</v>
      </c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n">
        <v>4</v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>
        <f>SUM(C159:F159)/4</f>
        <v/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13" t="n"/>
      <c r="P159" s="13" t="n"/>
      <c r="Q159" s="13" t="n"/>
      <c r="R159" s="14" t="n"/>
    </row>
    <row r="160">
      <c r="A160" s="8" t="n">
        <v>1</v>
      </c>
      <c r="B160" s="8" t="inlineStr">
        <is>
          <t>Agátha Fernanda Maciel de Souza</t>
        </is>
      </c>
      <c r="C160" s="7" t="n">
        <v>9</v>
      </c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>
        <v>3</v>
      </c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>
        <v>1</v>
      </c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>
        <v>7</v>
      </c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>
        <v>3</v>
      </c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>
        <v>1</v>
      </c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>
        <v>7</v>
      </c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>
        <v>6</v>
      </c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O161+O162</f>
        <v/>
      </c>
      <c r="P167" s="8">
        <f>P161+P162</f>
        <v/>
      </c>
      <c r="Q167" s="8">
        <f>Q161+Q162</f>
        <v/>
      </c>
      <c r="R167" s="8">
        <f>R161+R162</f>
        <v/>
      </c>
    </row>
    <row r="168">
      <c r="A168" s="8" t="n">
        <v>9</v>
      </c>
      <c r="B168" s="8" t="inlineStr">
        <is>
          <t>Gabriella Alves Souto Silva</t>
        </is>
      </c>
      <c r="C168" s="7" t="n">
        <v>2</v>
      </c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IF(O166=0, 0, O161/O166)</f>
        <v/>
      </c>
      <c r="P168" s="9">
        <f>IF(P166=0, 0, P161/P166)</f>
        <v/>
      </c>
      <c r="Q168" s="9">
        <f>IF(Q166=0, 0, Q161/Q166)</f>
        <v/>
      </c>
      <c r="R168" s="9">
        <f>IF(R166=0, 0, R161/R166)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>
        <v>6</v>
      </c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>
        <v>7</v>
      </c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>
        <v>5</v>
      </c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>
        <v>8</v>
      </c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>
        <v>9</v>
      </c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>
        <v>2</v>
      </c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>
        <v>5</v>
      </c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>
        <v>5</v>
      </c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>
        <v>4</v>
      </c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>
        <v>7</v>
      </c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>
        <v>2</v>
      </c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>
        <v>7</v>
      </c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>
        <v>2</v>
      </c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>
        <v>7</v>
      </c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>
        <v>7</v>
      </c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>
        <v>7</v>
      </c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n">
        <v>9</v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>
        <f>SUM(C211:F211)/4</f>
        <v/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13" t="n"/>
      <c r="P211" s="13" t="n"/>
      <c r="Q211" s="13" t="n"/>
      <c r="R211" s="14" t="n"/>
    </row>
    <row r="212">
      <c r="A212" s="8" t="n">
        <v>1</v>
      </c>
      <c r="B212" s="8" t="inlineStr">
        <is>
          <t>Ana Beatriz Pereira de Souza</t>
        </is>
      </c>
      <c r="C212" s="7" t="n">
        <v>10</v>
      </c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>
        <v>1</v>
      </c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>
        <v>6</v>
      </c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>
        <v>10</v>
      </c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>
        <v>1</v>
      </c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>
        <v>6</v>
      </c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>
        <v>7</v>
      </c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>
        <v>1</v>
      </c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O213+O214</f>
        <v/>
      </c>
      <c r="P219" s="8">
        <f>P213+P214</f>
        <v/>
      </c>
      <c r="Q219" s="8">
        <f>Q213+Q214</f>
        <v/>
      </c>
      <c r="R219" s="8">
        <f>R213+R214</f>
        <v/>
      </c>
    </row>
    <row r="220">
      <c r="A220" s="8" t="n">
        <v>9</v>
      </c>
      <c r="B220" s="8" t="inlineStr">
        <is>
          <t>Ingrid Jamile Alves Oliveira</t>
        </is>
      </c>
      <c r="C220" s="7" t="n">
        <v>5</v>
      </c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IF(O218=0, 0, O213/O218)</f>
        <v/>
      </c>
      <c r="P220" s="9">
        <f>IF(P218=0, 0, P213/P218)</f>
        <v/>
      </c>
      <c r="Q220" s="9">
        <f>IF(Q218=0, 0, Q213/Q218)</f>
        <v/>
      </c>
      <c r="R220" s="9">
        <f>IF(R218=0, 0, R213/R218)</f>
        <v/>
      </c>
    </row>
    <row r="221">
      <c r="A221" s="8" t="n">
        <v>10</v>
      </c>
      <c r="B221" s="8" t="inlineStr">
        <is>
          <t>José Hélio Vieira da Costa Segundo</t>
        </is>
      </c>
      <c r="C221" s="7" t="n">
        <v>4</v>
      </c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>
        <v>10</v>
      </c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>
        <v>8</v>
      </c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>
        <v>3</v>
      </c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>
        <v>8</v>
      </c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>
        <v>1</v>
      </c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>
        <v>9</v>
      </c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>
        <v>10</v>
      </c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>
        <v>8</v>
      </c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>
        <v>4</v>
      </c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>
        <v>5</v>
      </c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>
        <v>10</v>
      </c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>
        <v>8</v>
      </c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>
        <v>9</v>
      </c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>
        <v>8</v>
      </c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n">
        <v>10</v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>
        <f>SUM(C263:F263)/4</f>
        <v/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13" t="n"/>
      <c r="P263" s="13" t="n"/>
      <c r="Q263" s="13" t="n"/>
      <c r="R263" s="14" t="n"/>
    </row>
    <row r="264">
      <c r="A264" s="8" t="n">
        <v>1</v>
      </c>
      <c r="B264" s="8" t="inlineStr">
        <is>
          <t>Ana Luiza Xavier Dos Santos Alves</t>
        </is>
      </c>
      <c r="C264" s="7" t="n">
        <v>10</v>
      </c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>
        <v>2</v>
      </c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>
        <v>10</v>
      </c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>
        <v>8</v>
      </c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>
        <v>7</v>
      </c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>
        <v>6</v>
      </c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>
        <v>8</v>
      </c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>
        <v>3</v>
      </c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O265+O266</f>
        <v/>
      </c>
      <c r="P271" s="8">
        <f>P265+P266</f>
        <v/>
      </c>
      <c r="Q271" s="8">
        <f>Q265+Q266</f>
        <v/>
      </c>
      <c r="R271" s="8">
        <f>R265+R266</f>
        <v/>
      </c>
    </row>
    <row r="272">
      <c r="A272" s="8" t="n">
        <v>9</v>
      </c>
      <c r="B272" s="8" t="inlineStr">
        <is>
          <t>Geovana Mirela Dantas de Almeida</t>
        </is>
      </c>
      <c r="C272" s="7" t="n">
        <v>4</v>
      </c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IF(O270=0, 0, O265/O270)</f>
        <v/>
      </c>
      <c r="P272" s="9">
        <f>IF(P270=0, 0, P265/P270)</f>
        <v/>
      </c>
      <c r="Q272" s="9">
        <f>IF(Q270=0, 0, Q265/Q270)</f>
        <v/>
      </c>
      <c r="R272" s="9">
        <f>IF(R270=0, 0, R265/R270)</f>
        <v/>
      </c>
    </row>
    <row r="273">
      <c r="A273" s="8" t="n">
        <v>10</v>
      </c>
      <c r="B273" s="8" t="inlineStr">
        <is>
          <t>Jhon Kevin Silva e Santos</t>
        </is>
      </c>
      <c r="C273" s="7" t="n">
        <v>3</v>
      </c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>
        <v>4</v>
      </c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>
        <v>10</v>
      </c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>
        <v>8</v>
      </c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>
        <v>8</v>
      </c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>
        <v>1</v>
      </c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>
        <v>8</v>
      </c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>
        <v>4</v>
      </c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n">
        <v>9</v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>
        <f>SUM(C315:F315)/4</f>
        <v/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13" t="n"/>
      <c r="P315" s="13" t="n"/>
      <c r="Q315" s="13" t="n"/>
      <c r="R315" s="14" t="n"/>
    </row>
    <row r="316">
      <c r="A316" s="8" t="n">
        <v>1</v>
      </c>
      <c r="B316" s="8" t="inlineStr">
        <is>
          <t>Ana Beatriz Leal Q. P. De Souza</t>
        </is>
      </c>
      <c r="C316" s="7" t="n">
        <v>2</v>
      </c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>
        <v>3</v>
      </c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>
        <v>7</v>
      </c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>
        <v>6</v>
      </c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>
        <v>8</v>
      </c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>
        <v>2</v>
      </c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>
        <v>8</v>
      </c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>
        <v>5</v>
      </c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O317+O318</f>
        <v/>
      </c>
      <c r="P323" s="8">
        <f>P317+P318</f>
        <v/>
      </c>
      <c r="Q323" s="8">
        <f>Q317+Q318</f>
        <v/>
      </c>
      <c r="R323" s="8">
        <f>R317+R318</f>
        <v/>
      </c>
    </row>
    <row r="324">
      <c r="A324" s="8" t="n">
        <v>9</v>
      </c>
      <c r="B324" s="8" t="inlineStr">
        <is>
          <t>Julie Stefanelli Pereira de Luna</t>
        </is>
      </c>
      <c r="C324" s="7" t="n">
        <v>5</v>
      </c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IF(O322=0, 0, O317/O322)</f>
        <v/>
      </c>
      <c r="P324" s="9">
        <f>IF(P322=0, 0, P317/P322)</f>
        <v/>
      </c>
      <c r="Q324" s="9">
        <f>IF(Q322=0, 0, Q317/Q322)</f>
        <v/>
      </c>
      <c r="R324" s="9">
        <f>IF(R322=0, 0, R317/R322)</f>
        <v/>
      </c>
    </row>
    <row r="325">
      <c r="A325" s="8" t="n">
        <v>10</v>
      </c>
      <c r="B325" s="8" t="inlineStr">
        <is>
          <t>Kalyu Fernandes Henrique</t>
        </is>
      </c>
      <c r="C325" s="7" t="n">
        <v>9</v>
      </c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>
        <v>6</v>
      </c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>
        <v>10</v>
      </c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>
        <v>8</v>
      </c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>
        <v>5</v>
      </c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>
        <v>1</v>
      </c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>
        <v>5</v>
      </c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>
        <v>3</v>
      </c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</sheetData>
  <mergeCells count="15">
    <mergeCell ref="N55:R55"/>
    <mergeCell ref="A158:L158"/>
    <mergeCell ref="A1:J1"/>
    <mergeCell ref="A2:L2"/>
    <mergeCell ref="A210:L210"/>
    <mergeCell ref="A54:L54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tabColor rgb="00FFDAB9"/>
    <outlinePr summaryBelow="1" summaryRight="1"/>
    <pageSetUpPr/>
  </sheetPr>
  <dimension ref="A1:R399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13" t="n"/>
      <c r="P3" s="13" t="n"/>
      <c r="Q3" s="13" t="n"/>
      <c r="R3" s="14" t="n"/>
    </row>
    <row r="4">
      <c r="A4" s="8" t="n">
        <v>1</v>
      </c>
      <c r="B4" s="8" t="inlineStr">
        <is>
          <t>Alicia Natália Alves de Sousa</t>
        </is>
      </c>
      <c r="C4" s="7" t="n">
        <v>10</v>
      </c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>
        <v>8</v>
      </c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>
        <v>1</v>
      </c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>
        <v>4</v>
      </c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>
        <v>10</v>
      </c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>
        <v>3</v>
      </c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>
        <v>3</v>
      </c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>
        <v>9</v>
      </c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O5+O6</f>
        <v/>
      </c>
      <c r="P11" s="8">
        <f>P5+P6</f>
        <v/>
      </c>
      <c r="Q11" s="8">
        <f>Q5+Q6</f>
        <v/>
      </c>
      <c r="R11" s="8">
        <f>R5+R6</f>
        <v/>
      </c>
    </row>
    <row r="12">
      <c r="A12" s="8" t="n">
        <v>9</v>
      </c>
      <c r="B12" s="8" t="inlineStr">
        <is>
          <t>Keven Lucas Leite de Sousa</t>
        </is>
      </c>
      <c r="C12" s="7" t="n">
        <v>3</v>
      </c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IF(O10=0, 0, O5/O10)</f>
        <v/>
      </c>
      <c r="P12" s="9">
        <f>IF(P10=0, 0, P5/P10)</f>
        <v/>
      </c>
      <c r="Q12" s="9">
        <f>IF(Q10=0, 0, Q5/Q10)</f>
        <v/>
      </c>
      <c r="R12" s="9">
        <f>IF(R10=0, 0, R5/R10)</f>
        <v/>
      </c>
    </row>
    <row r="13">
      <c r="A13" s="8" t="n">
        <v>10</v>
      </c>
      <c r="B13" s="8" t="inlineStr">
        <is>
          <t>Leandro Junio Lima da Costa</t>
        </is>
      </c>
      <c r="C13" s="7" t="n">
        <v>6</v>
      </c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>
        <v>6</v>
      </c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>
        <v>2</v>
      </c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>
        <v>9</v>
      </c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>
        <v>5</v>
      </c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>
        <v>2</v>
      </c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>
        <v>3</v>
      </c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>
        <v>2</v>
      </c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>
        <v>6</v>
      </c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>
        <v>3</v>
      </c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>
        <v>1</v>
      </c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>
        <v>6</v>
      </c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>
        <v>1</v>
      </c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n">
        <v>3</v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>
        <f>SUM(C55:F55)/4</f>
        <v/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13" t="n"/>
      <c r="P55" s="13" t="n"/>
      <c r="Q55" s="13" t="n"/>
      <c r="R55" s="14" t="n"/>
    </row>
    <row r="56">
      <c r="A56" s="8" t="n">
        <v>1</v>
      </c>
      <c r="B56" s="8" t="inlineStr">
        <is>
          <t>Cauã Henrique Pereira da Silva</t>
        </is>
      </c>
      <c r="C56" s="7" t="n">
        <v>2</v>
      </c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>
        <v>9</v>
      </c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>
        <v>2</v>
      </c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>
        <v>8</v>
      </c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>
        <v>4</v>
      </c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>
        <v>8</v>
      </c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>
        <v>1</v>
      </c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>
        <v>7</v>
      </c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O57+O58</f>
        <v/>
      </c>
      <c r="P63" s="8">
        <f>P57+P58</f>
        <v/>
      </c>
      <c r="Q63" s="8">
        <f>Q57+Q58</f>
        <v/>
      </c>
      <c r="R63" s="8">
        <f>R57+R58</f>
        <v/>
      </c>
    </row>
    <row r="64">
      <c r="A64" s="8" t="n">
        <v>9</v>
      </c>
      <c r="B64" s="8" t="inlineStr">
        <is>
          <t>Hevelyn Diniz Fernandes</t>
        </is>
      </c>
      <c r="C64" s="7" t="n">
        <v>1</v>
      </c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IF(O62=0, 0, O57/O62)</f>
        <v/>
      </c>
      <c r="P64" s="9">
        <f>IF(P62=0, 0, P57/P62)</f>
        <v/>
      </c>
      <c r="Q64" s="9">
        <f>IF(Q62=0, 0, Q57/Q62)</f>
        <v/>
      </c>
      <c r="R64" s="9">
        <f>IF(R62=0, 0, R57/R62)</f>
        <v/>
      </c>
    </row>
    <row r="65">
      <c r="A65" s="8" t="n">
        <v>10</v>
      </c>
      <c r="B65" s="8" t="inlineStr">
        <is>
          <t>Igor Juno da Silva Oliveira</t>
        </is>
      </c>
      <c r="C65" s="7" t="n">
        <v>7</v>
      </c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>
        <v>6</v>
      </c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>
        <v>7</v>
      </c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>
        <v>9</v>
      </c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>
        <v>7</v>
      </c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>
        <v>1</v>
      </c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>
        <v>7</v>
      </c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>
        <v>5</v>
      </c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>
        <v>8</v>
      </c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>
        <v>10</v>
      </c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>
        <v>9</v>
      </c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>
        <v>4</v>
      </c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>
        <v>1</v>
      </c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>
        <v>4</v>
      </c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>
        <v>8</v>
      </c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>
        <v>8</v>
      </c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n">
        <v>1</v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>
        <f>SUM(C107:F107)/4</f>
        <v/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13" t="n"/>
      <c r="P107" s="13" t="n"/>
      <c r="Q107" s="13" t="n"/>
      <c r="R107" s="14" t="n"/>
    </row>
    <row r="108">
      <c r="A108" s="8" t="n">
        <v>1</v>
      </c>
      <c r="B108" s="8" t="inlineStr">
        <is>
          <t>Adryan Sudario Sousa</t>
        </is>
      </c>
      <c r="C108" s="7" t="n">
        <v>9</v>
      </c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>
        <v>5</v>
      </c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>
        <v>6</v>
      </c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>
        <v>9</v>
      </c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>
        <v>5</v>
      </c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>
        <v>7</v>
      </c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>
        <v>1</v>
      </c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>
        <v>9</v>
      </c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O109+O110</f>
        <v/>
      </c>
      <c r="P115" s="8">
        <f>P109+P110</f>
        <v/>
      </c>
      <c r="Q115" s="8">
        <f>Q109+Q110</f>
        <v/>
      </c>
      <c r="R115" s="8">
        <f>R109+R110</f>
        <v/>
      </c>
    </row>
    <row r="116">
      <c r="A116" s="8" t="n">
        <v>9</v>
      </c>
      <c r="B116" s="8" t="inlineStr">
        <is>
          <t>Kauã Leite Jorge Vieira da Costa</t>
        </is>
      </c>
      <c r="C116" s="7" t="n">
        <v>1</v>
      </c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IF(O114=0, 0, O109/O114)</f>
        <v/>
      </c>
      <c r="P116" s="9">
        <f>IF(P114=0, 0, P109/P114)</f>
        <v/>
      </c>
      <c r="Q116" s="9">
        <f>IF(Q114=0, 0, Q109/Q114)</f>
        <v/>
      </c>
      <c r="R116" s="9">
        <f>IF(R114=0, 0, R109/R114)</f>
        <v/>
      </c>
    </row>
    <row r="117">
      <c r="A117" s="8" t="n">
        <v>10</v>
      </c>
      <c r="B117" s="8" t="inlineStr">
        <is>
          <t>Laura Maria Monteiro Tavares</t>
        </is>
      </c>
      <c r="C117" s="7" t="n">
        <v>9</v>
      </c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>
        <v>9</v>
      </c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>
        <v>9</v>
      </c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>
        <v>4</v>
      </c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>
        <v>6</v>
      </c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>
        <v>5</v>
      </c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>
        <v>10</v>
      </c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>
        <v>1</v>
      </c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>
        <v>7</v>
      </c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>
        <v>6</v>
      </c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>
        <v>8</v>
      </c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>
        <v>8</v>
      </c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>
        <v>6</v>
      </c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n">
        <v>3</v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>
        <f>SUM(C159:F159)/4</f>
        <v/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13" t="n"/>
      <c r="P159" s="13" t="n"/>
      <c r="Q159" s="13" t="n"/>
      <c r="R159" s="14" t="n"/>
    </row>
    <row r="160">
      <c r="A160" s="8" t="n">
        <v>1</v>
      </c>
      <c r="B160" s="8" t="inlineStr">
        <is>
          <t>Agátha Fernanda Maciel de Souza</t>
        </is>
      </c>
      <c r="C160" s="7" t="n">
        <v>3</v>
      </c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>
        <v>3</v>
      </c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>
        <v>10</v>
      </c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>
        <v>4</v>
      </c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>
        <v>9</v>
      </c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>
        <v>6</v>
      </c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>
        <v>10</v>
      </c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>
        <v>5</v>
      </c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O161+O162</f>
        <v/>
      </c>
      <c r="P167" s="8">
        <f>P161+P162</f>
        <v/>
      </c>
      <c r="Q167" s="8">
        <f>Q161+Q162</f>
        <v/>
      </c>
      <c r="R167" s="8">
        <f>R161+R162</f>
        <v/>
      </c>
    </row>
    <row r="168">
      <c r="A168" s="8" t="n">
        <v>9</v>
      </c>
      <c r="B168" s="8" t="inlineStr">
        <is>
          <t>Gabriella Alves Souto Silva</t>
        </is>
      </c>
      <c r="C168" s="7" t="n">
        <v>8</v>
      </c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IF(O166=0, 0, O161/O166)</f>
        <v/>
      </c>
      <c r="P168" s="9">
        <f>IF(P166=0, 0, P161/P166)</f>
        <v/>
      </c>
      <c r="Q168" s="9">
        <f>IF(Q166=0, 0, Q161/Q166)</f>
        <v/>
      </c>
      <c r="R168" s="9">
        <f>IF(R166=0, 0, R161/R166)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>
        <v>3</v>
      </c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>
        <v>4</v>
      </c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>
        <v>1</v>
      </c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>
        <v>1</v>
      </c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>
        <v>10</v>
      </c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>
        <v>9</v>
      </c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>
        <v>9</v>
      </c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>
        <v>5</v>
      </c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>
        <v>3</v>
      </c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>
        <v>4</v>
      </c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>
        <v>2</v>
      </c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>
        <v>5</v>
      </c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>
        <v>4</v>
      </c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>
        <v>9</v>
      </c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>
        <v>9</v>
      </c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>
        <v>10</v>
      </c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n">
        <v>2</v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>
        <f>SUM(C211:F211)/4</f>
        <v/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13" t="n"/>
      <c r="P211" s="13" t="n"/>
      <c r="Q211" s="13" t="n"/>
      <c r="R211" s="14" t="n"/>
    </row>
    <row r="212">
      <c r="A212" s="8" t="n">
        <v>1</v>
      </c>
      <c r="B212" s="8" t="inlineStr">
        <is>
          <t>Ana Beatriz Pereira de Souza</t>
        </is>
      </c>
      <c r="C212" s="7" t="n">
        <v>10</v>
      </c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>
        <v>9</v>
      </c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>
        <v>7</v>
      </c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>
        <v>9</v>
      </c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>
        <v>1</v>
      </c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>
        <v>10</v>
      </c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>
        <v>8</v>
      </c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>
        <v>5</v>
      </c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O213+O214</f>
        <v/>
      </c>
      <c r="P219" s="8">
        <f>P213+P214</f>
        <v/>
      </c>
      <c r="Q219" s="8">
        <f>Q213+Q214</f>
        <v/>
      </c>
      <c r="R219" s="8">
        <f>R213+R214</f>
        <v/>
      </c>
    </row>
    <row r="220">
      <c r="A220" s="8" t="n">
        <v>9</v>
      </c>
      <c r="B220" s="8" t="inlineStr">
        <is>
          <t>Ingrid Jamile Alves Oliveira</t>
        </is>
      </c>
      <c r="C220" s="7" t="n">
        <v>2</v>
      </c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IF(O218=0, 0, O213/O218)</f>
        <v/>
      </c>
      <c r="P220" s="9">
        <f>IF(P218=0, 0, P213/P218)</f>
        <v/>
      </c>
      <c r="Q220" s="9">
        <f>IF(Q218=0, 0, Q213/Q218)</f>
        <v/>
      </c>
      <c r="R220" s="9">
        <f>IF(R218=0, 0, R213/R218)</f>
        <v/>
      </c>
    </row>
    <row r="221">
      <c r="A221" s="8" t="n">
        <v>10</v>
      </c>
      <c r="B221" s="8" t="inlineStr">
        <is>
          <t>José Hélio Vieira da Costa Segundo</t>
        </is>
      </c>
      <c r="C221" s="7" t="n">
        <v>4</v>
      </c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>
        <v>6</v>
      </c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>
        <v>1</v>
      </c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>
        <v>3</v>
      </c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>
        <v>2</v>
      </c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>
        <v>8</v>
      </c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>
        <v>1</v>
      </c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>
        <v>2</v>
      </c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>
        <v>7</v>
      </c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>
        <v>2</v>
      </c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>
        <v>10</v>
      </c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>
        <v>6</v>
      </c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>
        <v>5</v>
      </c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>
        <v>10</v>
      </c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>
        <v>6</v>
      </c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n">
        <v>1</v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>
        <f>SUM(C263:F263)/4</f>
        <v/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13" t="n"/>
      <c r="P263" s="13" t="n"/>
      <c r="Q263" s="13" t="n"/>
      <c r="R263" s="14" t="n"/>
    </row>
    <row r="264">
      <c r="A264" s="8" t="n">
        <v>1</v>
      </c>
      <c r="B264" s="8" t="inlineStr">
        <is>
          <t>Ana Luiza Xavier Dos Santos Alves</t>
        </is>
      </c>
      <c r="C264" s="7" t="n">
        <v>6</v>
      </c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>
        <v>7</v>
      </c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>
        <v>5</v>
      </c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>
        <v>1</v>
      </c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>
        <v>10</v>
      </c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>
        <v>10</v>
      </c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>
        <v>10</v>
      </c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>
        <v>6</v>
      </c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O265+O266</f>
        <v/>
      </c>
      <c r="P271" s="8">
        <f>P265+P266</f>
        <v/>
      </c>
      <c r="Q271" s="8">
        <f>Q265+Q266</f>
        <v/>
      </c>
      <c r="R271" s="8">
        <f>R265+R266</f>
        <v/>
      </c>
    </row>
    <row r="272">
      <c r="A272" s="8" t="n">
        <v>9</v>
      </c>
      <c r="B272" s="8" t="inlineStr">
        <is>
          <t>Geovana Mirela Dantas de Almeida</t>
        </is>
      </c>
      <c r="C272" s="7" t="n">
        <v>3</v>
      </c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IF(O270=0, 0, O265/O270)</f>
        <v/>
      </c>
      <c r="P272" s="9">
        <f>IF(P270=0, 0, P265/P270)</f>
        <v/>
      </c>
      <c r="Q272" s="9">
        <f>IF(Q270=0, 0, Q265/Q270)</f>
        <v/>
      </c>
      <c r="R272" s="9">
        <f>IF(R270=0, 0, R265/R270)</f>
        <v/>
      </c>
    </row>
    <row r="273">
      <c r="A273" s="8" t="n">
        <v>10</v>
      </c>
      <c r="B273" s="8" t="inlineStr">
        <is>
          <t>Jhon Kevin Silva e Santos</t>
        </is>
      </c>
      <c r="C273" s="7" t="n">
        <v>10</v>
      </c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>
        <v>10</v>
      </c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>
        <v>10</v>
      </c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>
        <v>3</v>
      </c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>
        <v>3</v>
      </c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>
        <v>7</v>
      </c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>
        <v>8</v>
      </c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>
        <v>7</v>
      </c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n">
        <v>5</v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>
        <f>SUM(C315:F315)/4</f>
        <v/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13" t="n"/>
      <c r="P315" s="13" t="n"/>
      <c r="Q315" s="13" t="n"/>
      <c r="R315" s="14" t="n"/>
    </row>
    <row r="316">
      <c r="A316" s="8" t="n">
        <v>1</v>
      </c>
      <c r="B316" s="8" t="inlineStr">
        <is>
          <t>Ana Beatriz Leal Q. P. De Souza</t>
        </is>
      </c>
      <c r="C316" s="7" t="n">
        <v>3</v>
      </c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>
        <v>8</v>
      </c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>
        <v>8</v>
      </c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>
        <v>8</v>
      </c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>
        <v>7</v>
      </c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>
        <v>2</v>
      </c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>
        <v>2</v>
      </c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>
        <v>7</v>
      </c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O317+O318</f>
        <v/>
      </c>
      <c r="P323" s="8">
        <f>P317+P318</f>
        <v/>
      </c>
      <c r="Q323" s="8">
        <f>Q317+Q318</f>
        <v/>
      </c>
      <c r="R323" s="8">
        <f>R317+R318</f>
        <v/>
      </c>
    </row>
    <row r="324">
      <c r="A324" s="8" t="n">
        <v>9</v>
      </c>
      <c r="B324" s="8" t="inlineStr">
        <is>
          <t>Julie Stefanelli Pereira de Luna</t>
        </is>
      </c>
      <c r="C324" s="7" t="n">
        <v>9</v>
      </c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IF(O322=0, 0, O317/O322)</f>
        <v/>
      </c>
      <c r="P324" s="9">
        <f>IF(P322=0, 0, P317/P322)</f>
        <v/>
      </c>
      <c r="Q324" s="9">
        <f>IF(Q322=0, 0, Q317/Q322)</f>
        <v/>
      </c>
      <c r="R324" s="9">
        <f>IF(R322=0, 0, R317/R322)</f>
        <v/>
      </c>
    </row>
    <row r="325">
      <c r="A325" s="8" t="n">
        <v>10</v>
      </c>
      <c r="B325" s="8" t="inlineStr">
        <is>
          <t>Kalyu Fernandes Henrique</t>
        </is>
      </c>
      <c r="C325" s="7" t="n">
        <v>5</v>
      </c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>
        <v>8</v>
      </c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>
        <v>3</v>
      </c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>
        <v>4</v>
      </c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>
        <v>3</v>
      </c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>
        <v>4</v>
      </c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>
        <v>10</v>
      </c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>
        <v>2</v>
      </c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</sheetData>
  <mergeCells count="15">
    <mergeCell ref="N55:R55"/>
    <mergeCell ref="A158:L158"/>
    <mergeCell ref="A1:J1"/>
    <mergeCell ref="A2:L2"/>
    <mergeCell ref="A210:L210"/>
    <mergeCell ref="A54:L54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tabColor rgb="00FFDAB9"/>
    <outlinePr summaryBelow="1" summaryRight="1"/>
    <pageSetUpPr/>
  </sheetPr>
  <dimension ref="A1:R399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13" t="n"/>
      <c r="P3" s="13" t="n"/>
      <c r="Q3" s="13" t="n"/>
      <c r="R3" s="14" t="n"/>
    </row>
    <row r="4">
      <c r="A4" s="8" t="n">
        <v>1</v>
      </c>
      <c r="B4" s="8" t="inlineStr">
        <is>
          <t>Alicia Natália Alves de Sousa</t>
        </is>
      </c>
      <c r="C4" s="7" t="n">
        <v>9</v>
      </c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>
        <v>9</v>
      </c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>
        <v>7</v>
      </c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>
        <v>9</v>
      </c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>
        <v>2</v>
      </c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>
        <v>7</v>
      </c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>
        <v>9</v>
      </c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>
        <v>7</v>
      </c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O5+O6</f>
        <v/>
      </c>
      <c r="P11" s="8">
        <f>P5+P6</f>
        <v/>
      </c>
      <c r="Q11" s="8">
        <f>Q5+Q6</f>
        <v/>
      </c>
      <c r="R11" s="8">
        <f>R5+R6</f>
        <v/>
      </c>
    </row>
    <row r="12">
      <c r="A12" s="8" t="n">
        <v>9</v>
      </c>
      <c r="B12" s="8" t="inlineStr">
        <is>
          <t>Keven Lucas Leite de Sousa</t>
        </is>
      </c>
      <c r="C12" s="7" t="n">
        <v>5</v>
      </c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IF(O10=0, 0, O5/O10)</f>
        <v/>
      </c>
      <c r="P12" s="9">
        <f>IF(P10=0, 0, P5/P10)</f>
        <v/>
      </c>
      <c r="Q12" s="9">
        <f>IF(Q10=0, 0, Q5/Q10)</f>
        <v/>
      </c>
      <c r="R12" s="9">
        <f>IF(R10=0, 0, R5/R10)</f>
        <v/>
      </c>
    </row>
    <row r="13">
      <c r="A13" s="8" t="n">
        <v>10</v>
      </c>
      <c r="B13" s="8" t="inlineStr">
        <is>
          <t>Leandro Junio Lima da Costa</t>
        </is>
      </c>
      <c r="C13" s="7" t="n">
        <v>8</v>
      </c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>
        <v>7</v>
      </c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>
        <v>4</v>
      </c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>
        <v>2</v>
      </c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>
        <v>9</v>
      </c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>
        <v>8</v>
      </c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>
        <v>4</v>
      </c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>
        <v>6</v>
      </c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>
        <v>6</v>
      </c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>
        <v>7</v>
      </c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>
        <v>9</v>
      </c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>
        <v>4</v>
      </c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>
        <v>8</v>
      </c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n">
        <v>6</v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>
        <f>SUM(C55:F55)/4</f>
        <v/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13" t="n"/>
      <c r="P55" s="13" t="n"/>
      <c r="Q55" s="13" t="n"/>
      <c r="R55" s="14" t="n"/>
    </row>
    <row r="56">
      <c r="A56" s="8" t="n">
        <v>1</v>
      </c>
      <c r="B56" s="8" t="inlineStr">
        <is>
          <t>Cauã Henrique Pereira da Silva</t>
        </is>
      </c>
      <c r="C56" s="7" t="n">
        <v>2</v>
      </c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>
        <v>6</v>
      </c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>
        <v>8</v>
      </c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>
        <v>8</v>
      </c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>
        <v>8</v>
      </c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>
        <v>2</v>
      </c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>
        <v>4</v>
      </c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>
        <v>9</v>
      </c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O57+O58</f>
        <v/>
      </c>
      <c r="P63" s="8">
        <f>P57+P58</f>
        <v/>
      </c>
      <c r="Q63" s="8">
        <f>Q57+Q58</f>
        <v/>
      </c>
      <c r="R63" s="8">
        <f>R57+R58</f>
        <v/>
      </c>
    </row>
    <row r="64">
      <c r="A64" s="8" t="n">
        <v>9</v>
      </c>
      <c r="B64" s="8" t="inlineStr">
        <is>
          <t>Hevelyn Diniz Fernandes</t>
        </is>
      </c>
      <c r="C64" s="7" t="n">
        <v>8</v>
      </c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IF(O62=0, 0, O57/O62)</f>
        <v/>
      </c>
      <c r="P64" s="9">
        <f>IF(P62=0, 0, P57/P62)</f>
        <v/>
      </c>
      <c r="Q64" s="9">
        <f>IF(Q62=0, 0, Q57/Q62)</f>
        <v/>
      </c>
      <c r="R64" s="9">
        <f>IF(R62=0, 0, R57/R62)</f>
        <v/>
      </c>
    </row>
    <row r="65">
      <c r="A65" s="8" t="n">
        <v>10</v>
      </c>
      <c r="B65" s="8" t="inlineStr">
        <is>
          <t>Igor Juno da Silva Oliveira</t>
        </is>
      </c>
      <c r="C65" s="7" t="n">
        <v>5</v>
      </c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>
        <v>1</v>
      </c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>
        <v>4</v>
      </c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>
        <v>6</v>
      </c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>
        <v>3</v>
      </c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>
        <v>4</v>
      </c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>
        <v>3</v>
      </c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>
        <v>4</v>
      </c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>
        <v>8</v>
      </c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>
        <v>8</v>
      </c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>
        <v>6</v>
      </c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>
        <v>10</v>
      </c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>
        <v>6</v>
      </c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>
        <v>6</v>
      </c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>
        <v>3</v>
      </c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>
        <v>2</v>
      </c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n">
        <v>9</v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>
        <f>SUM(C107:F107)/4</f>
        <v/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13" t="n"/>
      <c r="P107" s="13" t="n"/>
      <c r="Q107" s="13" t="n"/>
      <c r="R107" s="14" t="n"/>
    </row>
    <row r="108">
      <c r="A108" s="8" t="n">
        <v>1</v>
      </c>
      <c r="B108" s="8" t="inlineStr">
        <is>
          <t>Adryan Sudario Sousa</t>
        </is>
      </c>
      <c r="C108" s="7" t="n">
        <v>3</v>
      </c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>
        <v>4</v>
      </c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>
        <v>8</v>
      </c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>
        <v>9</v>
      </c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>
        <v>6</v>
      </c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>
        <v>10</v>
      </c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>
        <v>6</v>
      </c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>
        <v>1</v>
      </c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O109+O110</f>
        <v/>
      </c>
      <c r="P115" s="8">
        <f>P109+P110</f>
        <v/>
      </c>
      <c r="Q115" s="8">
        <f>Q109+Q110</f>
        <v/>
      </c>
      <c r="R115" s="8">
        <f>R109+R110</f>
        <v/>
      </c>
    </row>
    <row r="116">
      <c r="A116" s="8" t="n">
        <v>9</v>
      </c>
      <c r="B116" s="8" t="inlineStr">
        <is>
          <t>Kauã Leite Jorge Vieira da Costa</t>
        </is>
      </c>
      <c r="C116" s="7" t="n">
        <v>6</v>
      </c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IF(O114=0, 0, O109/O114)</f>
        <v/>
      </c>
      <c r="P116" s="9">
        <f>IF(P114=0, 0, P109/P114)</f>
        <v/>
      </c>
      <c r="Q116" s="9">
        <f>IF(Q114=0, 0, Q109/Q114)</f>
        <v/>
      </c>
      <c r="R116" s="9">
        <f>IF(R114=0, 0, R109/R114)</f>
        <v/>
      </c>
    </row>
    <row r="117">
      <c r="A117" s="8" t="n">
        <v>10</v>
      </c>
      <c r="B117" s="8" t="inlineStr">
        <is>
          <t>Laura Maria Monteiro Tavares</t>
        </is>
      </c>
      <c r="C117" s="7" t="n">
        <v>10</v>
      </c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>
        <v>2</v>
      </c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>
        <v>8</v>
      </c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>
        <v>4</v>
      </c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>
        <v>8</v>
      </c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>
        <v>6</v>
      </c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>
        <v>3</v>
      </c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>
        <v>4</v>
      </c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>
        <v>2</v>
      </c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>
        <v>1</v>
      </c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>
        <v>7</v>
      </c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>
        <v>4</v>
      </c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>
        <v>10</v>
      </c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n">
        <v>5</v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>
        <f>SUM(C159:F159)/4</f>
        <v/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13" t="n"/>
      <c r="P159" s="13" t="n"/>
      <c r="Q159" s="13" t="n"/>
      <c r="R159" s="14" t="n"/>
    </row>
    <row r="160">
      <c r="A160" s="8" t="n">
        <v>1</v>
      </c>
      <c r="B160" s="8" t="inlineStr">
        <is>
          <t>Agátha Fernanda Maciel de Souza</t>
        </is>
      </c>
      <c r="C160" s="7" t="n">
        <v>8</v>
      </c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>
        <v>1</v>
      </c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>
        <v>10</v>
      </c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>
        <v>7</v>
      </c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>
        <v>6</v>
      </c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>
        <v>4</v>
      </c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>
        <v>1</v>
      </c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>
        <v>10</v>
      </c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O161+O162</f>
        <v/>
      </c>
      <c r="P167" s="8">
        <f>P161+P162</f>
        <v/>
      </c>
      <c r="Q167" s="8">
        <f>Q161+Q162</f>
        <v/>
      </c>
      <c r="R167" s="8">
        <f>R161+R162</f>
        <v/>
      </c>
    </row>
    <row r="168">
      <c r="A168" s="8" t="n">
        <v>9</v>
      </c>
      <c r="B168" s="8" t="inlineStr">
        <is>
          <t>Gabriella Alves Souto Silva</t>
        </is>
      </c>
      <c r="C168" s="7" t="n">
        <v>9</v>
      </c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IF(O166=0, 0, O161/O166)</f>
        <v/>
      </c>
      <c r="P168" s="9">
        <f>IF(P166=0, 0, P161/P166)</f>
        <v/>
      </c>
      <c r="Q168" s="9">
        <f>IF(Q166=0, 0, Q161/Q166)</f>
        <v/>
      </c>
      <c r="R168" s="9">
        <f>IF(R166=0, 0, R161/R166)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>
        <v>1</v>
      </c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>
        <v>6</v>
      </c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>
        <v>6</v>
      </c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>
        <v>1</v>
      </c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>
        <v>4</v>
      </c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>
        <v>9</v>
      </c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>
        <v>9</v>
      </c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>
        <v>7</v>
      </c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>
        <v>9</v>
      </c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>
        <v>9</v>
      </c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>
        <v>9</v>
      </c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>
        <v>8</v>
      </c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>
        <v>10</v>
      </c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>
        <v>9</v>
      </c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>
        <v>8</v>
      </c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>
        <v>1</v>
      </c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n">
        <v>7</v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>
        <f>SUM(C211:F211)/4</f>
        <v/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13" t="n"/>
      <c r="P211" s="13" t="n"/>
      <c r="Q211" s="13" t="n"/>
      <c r="R211" s="14" t="n"/>
    </row>
    <row r="212">
      <c r="A212" s="8" t="n">
        <v>1</v>
      </c>
      <c r="B212" s="8" t="inlineStr">
        <is>
          <t>Ana Beatriz Pereira de Souza</t>
        </is>
      </c>
      <c r="C212" s="7" t="n">
        <v>7</v>
      </c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>
        <v>6</v>
      </c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>
        <v>8</v>
      </c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>
        <v>8</v>
      </c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>
        <v>7</v>
      </c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>
        <v>10</v>
      </c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>
        <v>6</v>
      </c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>
        <v>4</v>
      </c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O213+O214</f>
        <v/>
      </c>
      <c r="P219" s="8">
        <f>P213+P214</f>
        <v/>
      </c>
      <c r="Q219" s="8">
        <f>Q213+Q214</f>
        <v/>
      </c>
      <c r="R219" s="8">
        <f>R213+R214</f>
        <v/>
      </c>
    </row>
    <row r="220">
      <c r="A220" s="8" t="n">
        <v>9</v>
      </c>
      <c r="B220" s="8" t="inlineStr">
        <is>
          <t>Ingrid Jamile Alves Oliveira</t>
        </is>
      </c>
      <c r="C220" s="7" t="n">
        <v>8</v>
      </c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IF(O218=0, 0, O213/O218)</f>
        <v/>
      </c>
      <c r="P220" s="9">
        <f>IF(P218=0, 0, P213/P218)</f>
        <v/>
      </c>
      <c r="Q220" s="9">
        <f>IF(Q218=0, 0, Q213/Q218)</f>
        <v/>
      </c>
      <c r="R220" s="9">
        <f>IF(R218=0, 0, R213/R218)</f>
        <v/>
      </c>
    </row>
    <row r="221">
      <c r="A221" s="8" t="n">
        <v>10</v>
      </c>
      <c r="B221" s="8" t="inlineStr">
        <is>
          <t>José Hélio Vieira da Costa Segundo</t>
        </is>
      </c>
      <c r="C221" s="7" t="n">
        <v>7</v>
      </c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>
        <v>9</v>
      </c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>
        <v>9</v>
      </c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>
        <v>8</v>
      </c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>
        <v>7</v>
      </c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>
        <v>1</v>
      </c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>
        <v>1</v>
      </c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>
        <v>3</v>
      </c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>
        <v>4</v>
      </c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>
        <v>10</v>
      </c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>
        <v>3</v>
      </c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>
        <v>4</v>
      </c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>
        <v>7</v>
      </c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>
        <v>1</v>
      </c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>
        <v>4</v>
      </c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n">
        <v>3</v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>
        <f>SUM(C263:F263)/4</f>
        <v/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13" t="n"/>
      <c r="P263" s="13" t="n"/>
      <c r="Q263" s="13" t="n"/>
      <c r="R263" s="14" t="n"/>
    </row>
    <row r="264">
      <c r="A264" s="8" t="n">
        <v>1</v>
      </c>
      <c r="B264" s="8" t="inlineStr">
        <is>
          <t>Ana Luiza Xavier Dos Santos Alves</t>
        </is>
      </c>
      <c r="C264" s="7" t="n">
        <v>2</v>
      </c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>
        <v>8</v>
      </c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>
        <v>2</v>
      </c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>
        <v>6</v>
      </c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>
        <v>10</v>
      </c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>
        <v>9</v>
      </c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>
        <v>10</v>
      </c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>
        <v>5</v>
      </c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O265+O266</f>
        <v/>
      </c>
      <c r="P271" s="8">
        <f>P265+P266</f>
        <v/>
      </c>
      <c r="Q271" s="8">
        <f>Q265+Q266</f>
        <v/>
      </c>
      <c r="R271" s="8">
        <f>R265+R266</f>
        <v/>
      </c>
    </row>
    <row r="272">
      <c r="A272" s="8" t="n">
        <v>9</v>
      </c>
      <c r="B272" s="8" t="inlineStr">
        <is>
          <t>Geovana Mirela Dantas de Almeida</t>
        </is>
      </c>
      <c r="C272" s="7" t="n">
        <v>4</v>
      </c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IF(O270=0, 0, O265/O270)</f>
        <v/>
      </c>
      <c r="P272" s="9">
        <f>IF(P270=0, 0, P265/P270)</f>
        <v/>
      </c>
      <c r="Q272" s="9">
        <f>IF(Q270=0, 0, Q265/Q270)</f>
        <v/>
      </c>
      <c r="R272" s="9">
        <f>IF(R270=0, 0, R265/R270)</f>
        <v/>
      </c>
    </row>
    <row r="273">
      <c r="A273" s="8" t="n">
        <v>10</v>
      </c>
      <c r="B273" s="8" t="inlineStr">
        <is>
          <t>Jhon Kevin Silva e Santos</t>
        </is>
      </c>
      <c r="C273" s="7" t="n">
        <v>7</v>
      </c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>
        <v>10</v>
      </c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>
        <v>9</v>
      </c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>
        <v>3</v>
      </c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>
        <v>6</v>
      </c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>
        <v>5</v>
      </c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>
        <v>3</v>
      </c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>
        <v>3</v>
      </c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n">
        <v>4</v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>
        <f>SUM(C315:F315)/4</f>
        <v/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13" t="n"/>
      <c r="P315" s="13" t="n"/>
      <c r="Q315" s="13" t="n"/>
      <c r="R315" s="14" t="n"/>
    </row>
    <row r="316">
      <c r="A316" s="8" t="n">
        <v>1</v>
      </c>
      <c r="B316" s="8" t="inlineStr">
        <is>
          <t>Ana Beatriz Leal Q. P. De Souza</t>
        </is>
      </c>
      <c r="C316" s="7" t="n">
        <v>10</v>
      </c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>
        <v>5</v>
      </c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>
        <v>9</v>
      </c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>
        <v>4</v>
      </c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>
        <v>5</v>
      </c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>
        <v>7</v>
      </c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>
        <v>2</v>
      </c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>
        <v>2</v>
      </c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O317+O318</f>
        <v/>
      </c>
      <c r="P323" s="8">
        <f>P317+P318</f>
        <v/>
      </c>
      <c r="Q323" s="8">
        <f>Q317+Q318</f>
        <v/>
      </c>
      <c r="R323" s="8">
        <f>R317+R318</f>
        <v/>
      </c>
    </row>
    <row r="324">
      <c r="A324" s="8" t="n">
        <v>9</v>
      </c>
      <c r="B324" s="8" t="inlineStr">
        <is>
          <t>Julie Stefanelli Pereira de Luna</t>
        </is>
      </c>
      <c r="C324" s="7" t="n">
        <v>4</v>
      </c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IF(O322=0, 0, O317/O322)</f>
        <v/>
      </c>
      <c r="P324" s="9">
        <f>IF(P322=0, 0, P317/P322)</f>
        <v/>
      </c>
      <c r="Q324" s="9">
        <f>IF(Q322=0, 0, Q317/Q322)</f>
        <v/>
      </c>
      <c r="R324" s="9">
        <f>IF(R322=0, 0, R317/R322)</f>
        <v/>
      </c>
    </row>
    <row r="325">
      <c r="A325" s="8" t="n">
        <v>10</v>
      </c>
      <c r="B325" s="8" t="inlineStr">
        <is>
          <t>Kalyu Fernandes Henrique</t>
        </is>
      </c>
      <c r="C325" s="7" t="n">
        <v>2</v>
      </c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>
        <v>6</v>
      </c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>
        <v>1</v>
      </c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>
        <v>7</v>
      </c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>
        <v>10</v>
      </c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>
        <v>1</v>
      </c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>
        <v>7</v>
      </c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>
        <v>8</v>
      </c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</sheetData>
  <mergeCells count="15">
    <mergeCell ref="N55:R55"/>
    <mergeCell ref="A158:L158"/>
    <mergeCell ref="A1:J1"/>
    <mergeCell ref="A2:L2"/>
    <mergeCell ref="A210:L210"/>
    <mergeCell ref="A54:L54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tabColor rgb="00FFDAB9"/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 ht="158.25" customHeight="1">
      <c r="A1" s="1" t="inlineStr">
        <is>
          <t>COMPOSITOR LUIS RAMALHO</t>
        </is>
      </c>
    </row>
  </sheetData>
  <mergeCells count="1">
    <mergeCell ref="A1:J1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tabColor rgb="00FFDAB9"/>
    <outlinePr summaryBelow="1" summaryRight="1"/>
    <pageSetUpPr/>
  </sheetPr>
  <dimension ref="A1:R399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13" t="n"/>
      <c r="P3" s="13" t="n"/>
      <c r="Q3" s="13" t="n"/>
      <c r="R3" s="14" t="n"/>
    </row>
    <row r="4">
      <c r="A4" s="8" t="n">
        <v>1</v>
      </c>
      <c r="B4" s="8" t="inlineStr">
        <is>
          <t>Alicia Natália Alves de Sousa</t>
        </is>
      </c>
      <c r="C4" s="7" t="n">
        <v>3</v>
      </c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>
        <v>9</v>
      </c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>
        <v>7</v>
      </c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>
        <v>9</v>
      </c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>
        <v>9</v>
      </c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>
        <v>3</v>
      </c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>
        <v>9</v>
      </c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>
        <v>9</v>
      </c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O5+O6</f>
        <v/>
      </c>
      <c r="P11" s="8">
        <f>P5+P6</f>
        <v/>
      </c>
      <c r="Q11" s="8">
        <f>Q5+Q6</f>
        <v/>
      </c>
      <c r="R11" s="8">
        <f>R5+R6</f>
        <v/>
      </c>
    </row>
    <row r="12">
      <c r="A12" s="8" t="n">
        <v>9</v>
      </c>
      <c r="B12" s="8" t="inlineStr">
        <is>
          <t>Keven Lucas Leite de Sousa</t>
        </is>
      </c>
      <c r="C12" s="7" t="n">
        <v>2</v>
      </c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IF(O10=0, 0, O5/O10)</f>
        <v/>
      </c>
      <c r="P12" s="9">
        <f>IF(P10=0, 0, P5/P10)</f>
        <v/>
      </c>
      <c r="Q12" s="9">
        <f>IF(Q10=0, 0, Q5/Q10)</f>
        <v/>
      </c>
      <c r="R12" s="9">
        <f>IF(R10=0, 0, R5/R10)</f>
        <v/>
      </c>
    </row>
    <row r="13">
      <c r="A13" s="8" t="n">
        <v>10</v>
      </c>
      <c r="B13" s="8" t="inlineStr">
        <is>
          <t>Leandro Junio Lima da Costa</t>
        </is>
      </c>
      <c r="C13" s="7" t="n">
        <v>6</v>
      </c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>
        <v>1</v>
      </c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>
        <v>5</v>
      </c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>
        <v>6</v>
      </c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>
        <v>10</v>
      </c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>
        <v>10</v>
      </c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>
        <v>4</v>
      </c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>
        <v>2</v>
      </c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>
        <v>1</v>
      </c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>
        <v>6</v>
      </c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>
        <v>10</v>
      </c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>
        <v>4</v>
      </c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>
        <v>6</v>
      </c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n">
        <v>2</v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>
        <f>SUM(C55:F55)/4</f>
        <v/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13" t="n"/>
      <c r="P55" s="13" t="n"/>
      <c r="Q55" s="13" t="n"/>
      <c r="R55" s="14" t="n"/>
    </row>
    <row r="56">
      <c r="A56" s="8" t="n">
        <v>1</v>
      </c>
      <c r="B56" s="8" t="inlineStr">
        <is>
          <t>Cauã Henrique Pereira da Silva</t>
        </is>
      </c>
      <c r="C56" s="7" t="n">
        <v>4</v>
      </c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>
        <v>10</v>
      </c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>
        <v>8</v>
      </c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>
        <v>8</v>
      </c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>
        <v>7</v>
      </c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>
        <v>6</v>
      </c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>
        <v>7</v>
      </c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>
        <v>4</v>
      </c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O57+O58</f>
        <v/>
      </c>
      <c r="P63" s="8">
        <f>P57+P58</f>
        <v/>
      </c>
      <c r="Q63" s="8">
        <f>Q57+Q58</f>
        <v/>
      </c>
      <c r="R63" s="8">
        <f>R57+R58</f>
        <v/>
      </c>
    </row>
    <row r="64">
      <c r="A64" s="8" t="n">
        <v>9</v>
      </c>
      <c r="B64" s="8" t="inlineStr">
        <is>
          <t>Hevelyn Diniz Fernandes</t>
        </is>
      </c>
      <c r="C64" s="7" t="n">
        <v>1</v>
      </c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IF(O62=0, 0, O57/O62)</f>
        <v/>
      </c>
      <c r="P64" s="9">
        <f>IF(P62=0, 0, P57/P62)</f>
        <v/>
      </c>
      <c r="Q64" s="9">
        <f>IF(Q62=0, 0, Q57/Q62)</f>
        <v/>
      </c>
      <c r="R64" s="9">
        <f>IF(R62=0, 0, R57/R62)</f>
        <v/>
      </c>
    </row>
    <row r="65">
      <c r="A65" s="8" t="n">
        <v>10</v>
      </c>
      <c r="B65" s="8" t="inlineStr">
        <is>
          <t>Igor Juno da Silva Oliveira</t>
        </is>
      </c>
      <c r="C65" s="7" t="n">
        <v>6</v>
      </c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>
        <v>3</v>
      </c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>
        <v>2</v>
      </c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>
        <v>1</v>
      </c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>
        <v>9</v>
      </c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>
        <v>4</v>
      </c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>
        <v>9</v>
      </c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>
        <v>1</v>
      </c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>
        <v>7</v>
      </c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>
        <v>5</v>
      </c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>
        <v>7</v>
      </c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>
        <v>10</v>
      </c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>
        <v>10</v>
      </c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>
        <v>10</v>
      </c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>
        <v>6</v>
      </c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>
        <v>10</v>
      </c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n">
        <v>6</v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>
        <f>SUM(C107:F107)/4</f>
        <v/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13" t="n"/>
      <c r="P107" s="13" t="n"/>
      <c r="Q107" s="13" t="n"/>
      <c r="R107" s="14" t="n"/>
    </row>
    <row r="108">
      <c r="A108" s="8" t="n">
        <v>1</v>
      </c>
      <c r="B108" s="8" t="inlineStr">
        <is>
          <t>Adryan Sudario Sousa</t>
        </is>
      </c>
      <c r="C108" s="7" t="n">
        <v>7</v>
      </c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>
        <v>4</v>
      </c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>
        <v>4</v>
      </c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>
        <v>5</v>
      </c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>
        <v>1</v>
      </c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>
        <v>3</v>
      </c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>
        <v>10</v>
      </c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>
        <v>8</v>
      </c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O109+O110</f>
        <v/>
      </c>
      <c r="P115" s="8">
        <f>P109+P110</f>
        <v/>
      </c>
      <c r="Q115" s="8">
        <f>Q109+Q110</f>
        <v/>
      </c>
      <c r="R115" s="8">
        <f>R109+R110</f>
        <v/>
      </c>
    </row>
    <row r="116">
      <c r="A116" s="8" t="n">
        <v>9</v>
      </c>
      <c r="B116" s="8" t="inlineStr">
        <is>
          <t>Kauã Leite Jorge Vieira da Costa</t>
        </is>
      </c>
      <c r="C116" s="7" t="n">
        <v>1</v>
      </c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IF(O114=0, 0, O109/O114)</f>
        <v/>
      </c>
      <c r="P116" s="9">
        <f>IF(P114=0, 0, P109/P114)</f>
        <v/>
      </c>
      <c r="Q116" s="9">
        <f>IF(Q114=0, 0, Q109/Q114)</f>
        <v/>
      </c>
      <c r="R116" s="9">
        <f>IF(R114=0, 0, R109/R114)</f>
        <v/>
      </c>
    </row>
    <row r="117">
      <c r="A117" s="8" t="n">
        <v>10</v>
      </c>
      <c r="B117" s="8" t="inlineStr">
        <is>
          <t>Laura Maria Monteiro Tavares</t>
        </is>
      </c>
      <c r="C117" s="7" t="n">
        <v>1</v>
      </c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>
        <v>6</v>
      </c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>
        <v>3</v>
      </c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>
        <v>1</v>
      </c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>
        <v>9</v>
      </c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>
        <v>9</v>
      </c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>
        <v>2</v>
      </c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>
        <v>3</v>
      </c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>
        <v>5</v>
      </c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>
        <v>3</v>
      </c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>
        <v>7</v>
      </c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>
        <v>10</v>
      </c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>
        <v>1</v>
      </c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n">
        <v>3</v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>
        <f>SUM(C159:F159)/4</f>
        <v/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13" t="n"/>
      <c r="P159" s="13" t="n"/>
      <c r="Q159" s="13" t="n"/>
      <c r="R159" s="14" t="n"/>
    </row>
    <row r="160">
      <c r="A160" s="8" t="n">
        <v>1</v>
      </c>
      <c r="B160" s="8" t="inlineStr">
        <is>
          <t>Agátha Fernanda Maciel de Souza</t>
        </is>
      </c>
      <c r="C160" s="7" t="n">
        <v>1</v>
      </c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>
        <v>7</v>
      </c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>
        <v>2</v>
      </c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>
        <v>1</v>
      </c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>
        <v>10</v>
      </c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>
        <v>10</v>
      </c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>
        <v>7</v>
      </c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>
        <v>9</v>
      </c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O161+O162</f>
        <v/>
      </c>
      <c r="P167" s="8">
        <f>P161+P162</f>
        <v/>
      </c>
      <c r="Q167" s="8">
        <f>Q161+Q162</f>
        <v/>
      </c>
      <c r="R167" s="8">
        <f>R161+R162</f>
        <v/>
      </c>
    </row>
    <row r="168">
      <c r="A168" s="8" t="n">
        <v>9</v>
      </c>
      <c r="B168" s="8" t="inlineStr">
        <is>
          <t>Gabriella Alves Souto Silva</t>
        </is>
      </c>
      <c r="C168" s="7" t="n">
        <v>7</v>
      </c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IF(O166=0, 0, O161/O166)</f>
        <v/>
      </c>
      <c r="P168" s="9">
        <f>IF(P166=0, 0, P161/P166)</f>
        <v/>
      </c>
      <c r="Q168" s="9">
        <f>IF(Q166=0, 0, Q161/Q166)</f>
        <v/>
      </c>
      <c r="R168" s="9">
        <f>IF(R166=0, 0, R161/R166)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>
        <v>4</v>
      </c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>
        <v>4</v>
      </c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>
        <v>9</v>
      </c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>
        <v>8</v>
      </c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>
        <v>2</v>
      </c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>
        <v>7</v>
      </c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>
        <v>10</v>
      </c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>
        <v>7</v>
      </c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>
        <v>2</v>
      </c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>
        <v>8</v>
      </c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>
        <v>4</v>
      </c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>
        <v>4</v>
      </c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>
        <v>1</v>
      </c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>
        <v>3</v>
      </c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>
        <v>7</v>
      </c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>
        <v>2</v>
      </c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n">
        <v>2</v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>
        <f>SUM(C211:F211)/4</f>
        <v/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13" t="n"/>
      <c r="P211" s="13" t="n"/>
      <c r="Q211" s="13" t="n"/>
      <c r="R211" s="14" t="n"/>
    </row>
    <row r="212">
      <c r="A212" s="8" t="n">
        <v>1</v>
      </c>
      <c r="B212" s="8" t="inlineStr">
        <is>
          <t>Ana Beatriz Pereira de Souza</t>
        </is>
      </c>
      <c r="C212" s="7" t="n">
        <v>6</v>
      </c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>
        <v>2</v>
      </c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>
        <v>6</v>
      </c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>
        <v>4</v>
      </c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>
        <v>9</v>
      </c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>
        <v>8</v>
      </c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>
        <v>10</v>
      </c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>
        <v>9</v>
      </c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O213+O214</f>
        <v/>
      </c>
      <c r="P219" s="8">
        <f>P213+P214</f>
        <v/>
      </c>
      <c r="Q219" s="8">
        <f>Q213+Q214</f>
        <v/>
      </c>
      <c r="R219" s="8">
        <f>R213+R214</f>
        <v/>
      </c>
    </row>
    <row r="220">
      <c r="A220" s="8" t="n">
        <v>9</v>
      </c>
      <c r="B220" s="8" t="inlineStr">
        <is>
          <t>Ingrid Jamile Alves Oliveira</t>
        </is>
      </c>
      <c r="C220" s="7" t="n">
        <v>4</v>
      </c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IF(O218=0, 0, O213/O218)</f>
        <v/>
      </c>
      <c r="P220" s="9">
        <f>IF(P218=0, 0, P213/P218)</f>
        <v/>
      </c>
      <c r="Q220" s="9">
        <f>IF(Q218=0, 0, Q213/Q218)</f>
        <v/>
      </c>
      <c r="R220" s="9">
        <f>IF(R218=0, 0, R213/R218)</f>
        <v/>
      </c>
    </row>
    <row r="221">
      <c r="A221" s="8" t="n">
        <v>10</v>
      </c>
      <c r="B221" s="8" t="inlineStr">
        <is>
          <t>José Hélio Vieira da Costa Segundo</t>
        </is>
      </c>
      <c r="C221" s="7" t="n">
        <v>10</v>
      </c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>
        <v>10</v>
      </c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>
        <v>6</v>
      </c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>
        <v>9</v>
      </c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>
        <v>1</v>
      </c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>
        <v>1</v>
      </c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>
        <v>7</v>
      </c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>
        <v>3</v>
      </c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>
        <v>5</v>
      </c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>
        <v>8</v>
      </c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>
        <v>8</v>
      </c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>
        <v>2</v>
      </c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>
        <v>4</v>
      </c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>
        <v>5</v>
      </c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>
        <v>2</v>
      </c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n">
        <v>4</v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>
        <f>SUM(C263:F263)/4</f>
        <v/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13" t="n"/>
      <c r="P263" s="13" t="n"/>
      <c r="Q263" s="13" t="n"/>
      <c r="R263" s="14" t="n"/>
    </row>
    <row r="264">
      <c r="A264" s="8" t="n">
        <v>1</v>
      </c>
      <c r="B264" s="8" t="inlineStr">
        <is>
          <t>Ana Luiza Xavier Dos Santos Alves</t>
        </is>
      </c>
      <c r="C264" s="7" t="n">
        <v>8</v>
      </c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>
        <v>5</v>
      </c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>
        <v>9</v>
      </c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>
        <v>1</v>
      </c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>
        <v>6</v>
      </c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>
        <v>8</v>
      </c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>
        <v>8</v>
      </c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>
        <v>1</v>
      </c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O265+O266</f>
        <v/>
      </c>
      <c r="P271" s="8">
        <f>P265+P266</f>
        <v/>
      </c>
      <c r="Q271" s="8">
        <f>Q265+Q266</f>
        <v/>
      </c>
      <c r="R271" s="8">
        <f>R265+R266</f>
        <v/>
      </c>
    </row>
    <row r="272">
      <c r="A272" s="8" t="n">
        <v>9</v>
      </c>
      <c r="B272" s="8" t="inlineStr">
        <is>
          <t>Geovana Mirela Dantas de Almeida</t>
        </is>
      </c>
      <c r="C272" s="7" t="n">
        <v>10</v>
      </c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IF(O270=0, 0, O265/O270)</f>
        <v/>
      </c>
      <c r="P272" s="9">
        <f>IF(P270=0, 0, P265/P270)</f>
        <v/>
      </c>
      <c r="Q272" s="9">
        <f>IF(Q270=0, 0, Q265/Q270)</f>
        <v/>
      </c>
      <c r="R272" s="9">
        <f>IF(R270=0, 0, R265/R270)</f>
        <v/>
      </c>
    </row>
    <row r="273">
      <c r="A273" s="8" t="n">
        <v>10</v>
      </c>
      <c r="B273" s="8" t="inlineStr">
        <is>
          <t>Jhon Kevin Silva e Santos</t>
        </is>
      </c>
      <c r="C273" s="7" t="n">
        <v>5</v>
      </c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>
        <v>9</v>
      </c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>
        <v>7</v>
      </c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>
        <v>5</v>
      </c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>
        <v>7</v>
      </c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>
        <v>10</v>
      </c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>
        <v>3</v>
      </c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>
        <v>4</v>
      </c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n">
        <v>6</v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>
        <f>SUM(C315:F315)/4</f>
        <v/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13" t="n"/>
      <c r="P315" s="13" t="n"/>
      <c r="Q315" s="13" t="n"/>
      <c r="R315" s="14" t="n"/>
    </row>
    <row r="316">
      <c r="A316" s="8" t="n">
        <v>1</v>
      </c>
      <c r="B316" s="8" t="inlineStr">
        <is>
          <t>Ana Beatriz Leal Q. P. De Souza</t>
        </is>
      </c>
      <c r="C316" s="7" t="n">
        <v>1</v>
      </c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>
        <v>4</v>
      </c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>
        <v>2</v>
      </c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>
        <v>8</v>
      </c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>
        <v>5</v>
      </c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>
        <v>7</v>
      </c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>
        <v>2</v>
      </c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>
        <v>5</v>
      </c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O317+O318</f>
        <v/>
      </c>
      <c r="P323" s="8">
        <f>P317+P318</f>
        <v/>
      </c>
      <c r="Q323" s="8">
        <f>Q317+Q318</f>
        <v/>
      </c>
      <c r="R323" s="8">
        <f>R317+R318</f>
        <v/>
      </c>
    </row>
    <row r="324">
      <c r="A324" s="8" t="n">
        <v>9</v>
      </c>
      <c r="B324" s="8" t="inlineStr">
        <is>
          <t>Julie Stefanelli Pereira de Luna</t>
        </is>
      </c>
      <c r="C324" s="7" t="n">
        <v>2</v>
      </c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IF(O322=0, 0, O317/O322)</f>
        <v/>
      </c>
      <c r="P324" s="9">
        <f>IF(P322=0, 0, P317/P322)</f>
        <v/>
      </c>
      <c r="Q324" s="9">
        <f>IF(Q322=0, 0, Q317/Q322)</f>
        <v/>
      </c>
      <c r="R324" s="9">
        <f>IF(R322=0, 0, R317/R322)</f>
        <v/>
      </c>
    </row>
    <row r="325">
      <c r="A325" s="8" t="n">
        <v>10</v>
      </c>
      <c r="B325" s="8" t="inlineStr">
        <is>
          <t>Kalyu Fernandes Henrique</t>
        </is>
      </c>
      <c r="C325" s="7" t="n">
        <v>2</v>
      </c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>
        <v>1</v>
      </c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>
        <v>5</v>
      </c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>
        <v>4</v>
      </c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>
        <v>9</v>
      </c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>
        <v>4</v>
      </c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>
        <v>3</v>
      </c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>
        <v>8</v>
      </c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</sheetData>
  <mergeCells count="15">
    <mergeCell ref="N55:R55"/>
    <mergeCell ref="A158:L158"/>
    <mergeCell ref="A1:J1"/>
    <mergeCell ref="A2:L2"/>
    <mergeCell ref="A210:L210"/>
    <mergeCell ref="A54:L54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rgb="00FFDAB9"/>
    <outlinePr summaryBelow="1" summaryRight="1"/>
    <pageSetUpPr/>
  </sheetPr>
  <dimension ref="A1:R399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13" t="n"/>
      <c r="P3" s="13" t="n"/>
      <c r="Q3" s="13" t="n"/>
      <c r="R3" s="14" t="n"/>
    </row>
    <row r="4">
      <c r="A4" s="8" t="n">
        <v>1</v>
      </c>
      <c r="B4" s="8" t="inlineStr">
        <is>
          <t>Alicia Natália Alves de Sousa</t>
        </is>
      </c>
      <c r="C4" s="7" t="n">
        <v>10</v>
      </c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>
        <v>2</v>
      </c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>
        <v>3</v>
      </c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>
        <v>8</v>
      </c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>
        <v>6</v>
      </c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>
        <v>10</v>
      </c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>
        <v>7</v>
      </c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>
        <v>5</v>
      </c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O5+O6</f>
        <v/>
      </c>
      <c r="P11" s="8">
        <f>P5+P6</f>
        <v/>
      </c>
      <c r="Q11" s="8">
        <f>Q5+Q6</f>
        <v/>
      </c>
      <c r="R11" s="8">
        <f>R5+R6</f>
        <v/>
      </c>
    </row>
    <row r="12">
      <c r="A12" s="8" t="n">
        <v>9</v>
      </c>
      <c r="B12" s="8" t="inlineStr">
        <is>
          <t>Keven Lucas Leite de Sousa</t>
        </is>
      </c>
      <c r="C12" s="7" t="n">
        <v>2</v>
      </c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IF(O10=0, 0, O5/O10)</f>
        <v/>
      </c>
      <c r="P12" s="9">
        <f>IF(P10=0, 0, P5/P10)</f>
        <v/>
      </c>
      <c r="Q12" s="9">
        <f>IF(Q10=0, 0, Q5/Q10)</f>
        <v/>
      </c>
      <c r="R12" s="9">
        <f>IF(R10=0, 0, R5/R10)</f>
        <v/>
      </c>
    </row>
    <row r="13">
      <c r="A13" s="8" t="n">
        <v>10</v>
      </c>
      <c r="B13" s="8" t="inlineStr">
        <is>
          <t>Leandro Junio Lima da Costa</t>
        </is>
      </c>
      <c r="C13" s="7" t="n">
        <v>7</v>
      </c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>
        <v>10</v>
      </c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>
        <v>1</v>
      </c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>
        <v>8</v>
      </c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>
        <v>10</v>
      </c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>
        <v>5</v>
      </c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>
        <v>4</v>
      </c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>
        <v>3</v>
      </c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>
        <v>10</v>
      </c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>
        <v>8</v>
      </c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>
        <v>8</v>
      </c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>
        <v>10</v>
      </c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>
        <v>9</v>
      </c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n">
        <v>1</v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>
        <f>SUM(C55:F55)/4</f>
        <v/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13" t="n"/>
      <c r="P55" s="13" t="n"/>
      <c r="Q55" s="13" t="n"/>
      <c r="R55" s="14" t="n"/>
    </row>
    <row r="56">
      <c r="A56" s="8" t="n">
        <v>1</v>
      </c>
      <c r="B56" s="8" t="inlineStr">
        <is>
          <t>Cauã Henrique Pereira da Silva</t>
        </is>
      </c>
      <c r="C56" s="7" t="n">
        <v>8</v>
      </c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>
        <v>1</v>
      </c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>
        <v>10</v>
      </c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>
        <v>5</v>
      </c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>
        <v>2</v>
      </c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>
        <v>1</v>
      </c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>
        <v>4</v>
      </c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>
        <v>3</v>
      </c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O57+O58</f>
        <v/>
      </c>
      <c r="P63" s="8">
        <f>P57+P58</f>
        <v/>
      </c>
      <c r="Q63" s="8">
        <f>Q57+Q58</f>
        <v/>
      </c>
      <c r="R63" s="8">
        <f>R57+R58</f>
        <v/>
      </c>
    </row>
    <row r="64">
      <c r="A64" s="8" t="n">
        <v>9</v>
      </c>
      <c r="B64" s="8" t="inlineStr">
        <is>
          <t>Hevelyn Diniz Fernandes</t>
        </is>
      </c>
      <c r="C64" s="7" t="n">
        <v>6</v>
      </c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IF(O62=0, 0, O57/O62)</f>
        <v/>
      </c>
      <c r="P64" s="9">
        <f>IF(P62=0, 0, P57/P62)</f>
        <v/>
      </c>
      <c r="Q64" s="9">
        <f>IF(Q62=0, 0, Q57/Q62)</f>
        <v/>
      </c>
      <c r="R64" s="9">
        <f>IF(R62=0, 0, R57/R62)</f>
        <v/>
      </c>
    </row>
    <row r="65">
      <c r="A65" s="8" t="n">
        <v>10</v>
      </c>
      <c r="B65" s="8" t="inlineStr">
        <is>
          <t>Igor Juno da Silva Oliveira</t>
        </is>
      </c>
      <c r="C65" s="7" t="n">
        <v>1</v>
      </c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>
        <v>4</v>
      </c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>
        <v>5</v>
      </c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>
        <v>7</v>
      </c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>
        <v>5</v>
      </c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>
        <v>3</v>
      </c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>
        <v>4</v>
      </c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>
        <v>6</v>
      </c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>
        <v>8</v>
      </c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>
        <v>2</v>
      </c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>
        <v>5</v>
      </c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>
        <v>2</v>
      </c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>
        <v>1</v>
      </c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>
        <v>4</v>
      </c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>
        <v>3</v>
      </c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>
        <v>1</v>
      </c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n">
        <v>8</v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>
        <f>SUM(C107:F107)/4</f>
        <v/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13" t="n"/>
      <c r="P107" s="13" t="n"/>
      <c r="Q107" s="13" t="n"/>
      <c r="R107" s="14" t="n"/>
    </row>
    <row r="108">
      <c r="A108" s="8" t="n">
        <v>1</v>
      </c>
      <c r="B108" s="8" t="inlineStr">
        <is>
          <t>Adryan Sudario Sousa</t>
        </is>
      </c>
      <c r="C108" s="7" t="n">
        <v>10</v>
      </c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>
        <v>6</v>
      </c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>
        <v>5</v>
      </c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>
        <v>5</v>
      </c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>
        <v>3</v>
      </c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>
        <v>10</v>
      </c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>
        <v>9</v>
      </c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>
        <v>2</v>
      </c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O109+O110</f>
        <v/>
      </c>
      <c r="P115" s="8">
        <f>P109+P110</f>
        <v/>
      </c>
      <c r="Q115" s="8">
        <f>Q109+Q110</f>
        <v/>
      </c>
      <c r="R115" s="8">
        <f>R109+R110</f>
        <v/>
      </c>
    </row>
    <row r="116">
      <c r="A116" s="8" t="n">
        <v>9</v>
      </c>
      <c r="B116" s="8" t="inlineStr">
        <is>
          <t>Kauã Leite Jorge Vieira da Costa</t>
        </is>
      </c>
      <c r="C116" s="7" t="n">
        <v>9</v>
      </c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IF(O114=0, 0, O109/O114)</f>
        <v/>
      </c>
      <c r="P116" s="9">
        <f>IF(P114=0, 0, P109/P114)</f>
        <v/>
      </c>
      <c r="Q116" s="9">
        <f>IF(Q114=0, 0, Q109/Q114)</f>
        <v/>
      </c>
      <c r="R116" s="9">
        <f>IF(R114=0, 0, R109/R114)</f>
        <v/>
      </c>
    </row>
    <row r="117">
      <c r="A117" s="8" t="n">
        <v>10</v>
      </c>
      <c r="B117" s="8" t="inlineStr">
        <is>
          <t>Laura Maria Monteiro Tavares</t>
        </is>
      </c>
      <c r="C117" s="7" t="n">
        <v>6</v>
      </c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>
        <v>1</v>
      </c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>
        <v>7</v>
      </c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>
        <v>8</v>
      </c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>
        <v>2</v>
      </c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>
        <v>9</v>
      </c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>
        <v>9</v>
      </c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>
        <v>10</v>
      </c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>
        <v>10</v>
      </c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>
        <v>1</v>
      </c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>
        <v>2</v>
      </c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>
        <v>7</v>
      </c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>
        <v>3</v>
      </c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n">
        <v>7</v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>
        <f>SUM(C159:F159)/4</f>
        <v/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13" t="n"/>
      <c r="P159" s="13" t="n"/>
      <c r="Q159" s="13" t="n"/>
      <c r="R159" s="14" t="n"/>
    </row>
    <row r="160">
      <c r="A160" s="8" t="n">
        <v>1</v>
      </c>
      <c r="B160" s="8" t="inlineStr">
        <is>
          <t>Agátha Fernanda Maciel de Souza</t>
        </is>
      </c>
      <c r="C160" s="7" t="n">
        <v>10</v>
      </c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>
        <v>9</v>
      </c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>
        <v>1</v>
      </c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>
        <v>8</v>
      </c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>
        <v>10</v>
      </c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>
        <v>2</v>
      </c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>
        <v>7</v>
      </c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>
        <v>2</v>
      </c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O161+O162</f>
        <v/>
      </c>
      <c r="P167" s="8">
        <f>P161+P162</f>
        <v/>
      </c>
      <c r="Q167" s="8">
        <f>Q161+Q162</f>
        <v/>
      </c>
      <c r="R167" s="8">
        <f>R161+R162</f>
        <v/>
      </c>
    </row>
    <row r="168">
      <c r="A168" s="8" t="n">
        <v>9</v>
      </c>
      <c r="B168" s="8" t="inlineStr">
        <is>
          <t>Gabriella Alves Souto Silva</t>
        </is>
      </c>
      <c r="C168" s="7" t="n">
        <v>10</v>
      </c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IF(O166=0, 0, O161/O166)</f>
        <v/>
      </c>
      <c r="P168" s="9">
        <f>IF(P166=0, 0, P161/P166)</f>
        <v/>
      </c>
      <c r="Q168" s="9">
        <f>IF(Q166=0, 0, Q161/Q166)</f>
        <v/>
      </c>
      <c r="R168" s="9">
        <f>IF(R166=0, 0, R161/R166)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>
        <v>8</v>
      </c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>
        <v>3</v>
      </c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>
        <v>10</v>
      </c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>
        <v>9</v>
      </c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>
        <v>6</v>
      </c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>
        <v>5</v>
      </c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>
        <v>3</v>
      </c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>
        <v>7</v>
      </c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>
        <v>7</v>
      </c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>
        <v>8</v>
      </c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>
        <v>6</v>
      </c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>
        <v>1</v>
      </c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>
        <v>6</v>
      </c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>
        <v>8</v>
      </c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>
        <v>4</v>
      </c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>
        <v>9</v>
      </c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n">
        <v>2</v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>
        <f>SUM(C211:F211)/4</f>
        <v/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13" t="n"/>
      <c r="P211" s="13" t="n"/>
      <c r="Q211" s="13" t="n"/>
      <c r="R211" s="14" t="n"/>
    </row>
    <row r="212">
      <c r="A212" s="8" t="n">
        <v>1</v>
      </c>
      <c r="B212" s="8" t="inlineStr">
        <is>
          <t>Ana Beatriz Pereira de Souza</t>
        </is>
      </c>
      <c r="C212" s="7" t="n">
        <v>5</v>
      </c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>
        <v>2</v>
      </c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>
        <v>3</v>
      </c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>
        <v>6</v>
      </c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>
        <v>1</v>
      </c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>
        <v>7</v>
      </c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>
        <v>7</v>
      </c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>
        <v>6</v>
      </c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O213+O214</f>
        <v/>
      </c>
      <c r="P219" s="8">
        <f>P213+P214</f>
        <v/>
      </c>
      <c r="Q219" s="8">
        <f>Q213+Q214</f>
        <v/>
      </c>
      <c r="R219" s="8">
        <f>R213+R214</f>
        <v/>
      </c>
    </row>
    <row r="220">
      <c r="A220" s="8" t="n">
        <v>9</v>
      </c>
      <c r="B220" s="8" t="inlineStr">
        <is>
          <t>Ingrid Jamile Alves Oliveira</t>
        </is>
      </c>
      <c r="C220" s="7" t="n">
        <v>8</v>
      </c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IF(O218=0, 0, O213/O218)</f>
        <v/>
      </c>
      <c r="P220" s="9">
        <f>IF(P218=0, 0, P213/P218)</f>
        <v/>
      </c>
      <c r="Q220" s="9">
        <f>IF(Q218=0, 0, Q213/Q218)</f>
        <v/>
      </c>
      <c r="R220" s="9">
        <f>IF(R218=0, 0, R213/R218)</f>
        <v/>
      </c>
    </row>
    <row r="221">
      <c r="A221" s="8" t="n">
        <v>10</v>
      </c>
      <c r="B221" s="8" t="inlineStr">
        <is>
          <t>José Hélio Vieira da Costa Segundo</t>
        </is>
      </c>
      <c r="C221" s="7" t="n">
        <v>2</v>
      </c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>
        <v>5</v>
      </c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>
        <v>6</v>
      </c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>
        <v>3</v>
      </c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>
        <v>7</v>
      </c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>
        <v>2</v>
      </c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>
        <v>9</v>
      </c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>
        <v>1</v>
      </c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>
        <v>6</v>
      </c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>
        <v>9</v>
      </c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>
        <v>10</v>
      </c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>
        <v>10</v>
      </c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>
        <v>6</v>
      </c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>
        <v>10</v>
      </c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>
        <v>5</v>
      </c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n">
        <v>1</v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>
        <f>SUM(C263:F263)/4</f>
        <v/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13" t="n"/>
      <c r="P263" s="13" t="n"/>
      <c r="Q263" s="13" t="n"/>
      <c r="R263" s="14" t="n"/>
    </row>
    <row r="264">
      <c r="A264" s="8" t="n">
        <v>1</v>
      </c>
      <c r="B264" s="8" t="inlineStr">
        <is>
          <t>Ana Luiza Xavier Dos Santos Alves</t>
        </is>
      </c>
      <c r="C264" s="7" t="n">
        <v>7</v>
      </c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>
        <v>6</v>
      </c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>
        <v>1</v>
      </c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>
        <v>8</v>
      </c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>
        <v>5</v>
      </c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>
        <v>7</v>
      </c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>
        <v>10</v>
      </c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>
        <v>5</v>
      </c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O265+O266</f>
        <v/>
      </c>
      <c r="P271" s="8">
        <f>P265+P266</f>
        <v/>
      </c>
      <c r="Q271" s="8">
        <f>Q265+Q266</f>
        <v/>
      </c>
      <c r="R271" s="8">
        <f>R265+R266</f>
        <v/>
      </c>
    </row>
    <row r="272">
      <c r="A272" s="8" t="n">
        <v>9</v>
      </c>
      <c r="B272" s="8" t="inlineStr">
        <is>
          <t>Geovana Mirela Dantas de Almeida</t>
        </is>
      </c>
      <c r="C272" s="7" t="n">
        <v>8</v>
      </c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IF(O270=0, 0, O265/O270)</f>
        <v/>
      </c>
      <c r="P272" s="9">
        <f>IF(P270=0, 0, P265/P270)</f>
        <v/>
      </c>
      <c r="Q272" s="9">
        <f>IF(Q270=0, 0, Q265/Q270)</f>
        <v/>
      </c>
      <c r="R272" s="9">
        <f>IF(R270=0, 0, R265/R270)</f>
        <v/>
      </c>
    </row>
    <row r="273">
      <c r="A273" s="8" t="n">
        <v>10</v>
      </c>
      <c r="B273" s="8" t="inlineStr">
        <is>
          <t>Jhon Kevin Silva e Santos</t>
        </is>
      </c>
      <c r="C273" s="7" t="n">
        <v>8</v>
      </c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>
        <v>5</v>
      </c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>
        <v>10</v>
      </c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>
        <v>8</v>
      </c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>
        <v>10</v>
      </c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>
        <v>10</v>
      </c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>
        <v>3</v>
      </c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>
        <v>4</v>
      </c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n">
        <v>8</v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>
        <f>SUM(C315:F315)/4</f>
        <v/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13" t="n"/>
      <c r="P315" s="13" t="n"/>
      <c r="Q315" s="13" t="n"/>
      <c r="R315" s="14" t="n"/>
    </row>
    <row r="316">
      <c r="A316" s="8" t="n">
        <v>1</v>
      </c>
      <c r="B316" s="8" t="inlineStr">
        <is>
          <t>Ana Beatriz Leal Q. P. De Souza</t>
        </is>
      </c>
      <c r="C316" s="7" t="n">
        <v>2</v>
      </c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>
        <v>4</v>
      </c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>
        <v>3</v>
      </c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>
        <v>8</v>
      </c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>
        <v>8</v>
      </c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>
        <v>9</v>
      </c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>
        <v>2</v>
      </c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>
        <v>2</v>
      </c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O317+O318</f>
        <v/>
      </c>
      <c r="P323" s="8">
        <f>P317+P318</f>
        <v/>
      </c>
      <c r="Q323" s="8">
        <f>Q317+Q318</f>
        <v/>
      </c>
      <c r="R323" s="8">
        <f>R317+R318</f>
        <v/>
      </c>
    </row>
    <row r="324">
      <c r="A324" s="8" t="n">
        <v>9</v>
      </c>
      <c r="B324" s="8" t="inlineStr">
        <is>
          <t>Julie Stefanelli Pereira de Luna</t>
        </is>
      </c>
      <c r="C324" s="7" t="n">
        <v>8</v>
      </c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IF(O322=0, 0, O317/O322)</f>
        <v/>
      </c>
      <c r="P324" s="9">
        <f>IF(P322=0, 0, P317/P322)</f>
        <v/>
      </c>
      <c r="Q324" s="9">
        <f>IF(Q322=0, 0, Q317/Q322)</f>
        <v/>
      </c>
      <c r="R324" s="9">
        <f>IF(R322=0, 0, R317/R322)</f>
        <v/>
      </c>
    </row>
    <row r="325">
      <c r="A325" s="8" t="n">
        <v>10</v>
      </c>
      <c r="B325" s="8" t="inlineStr">
        <is>
          <t>Kalyu Fernandes Henrique</t>
        </is>
      </c>
      <c r="C325" s="7" t="n">
        <v>3</v>
      </c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>
        <v>10</v>
      </c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>
        <v>3</v>
      </c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>
        <v>5</v>
      </c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>
        <v>4</v>
      </c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>
        <v>3</v>
      </c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>
        <v>6</v>
      </c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>
        <v>7</v>
      </c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</sheetData>
  <mergeCells count="15">
    <mergeCell ref="N55:R55"/>
    <mergeCell ref="A158:L158"/>
    <mergeCell ref="A1:J1"/>
    <mergeCell ref="A2:L2"/>
    <mergeCell ref="A210:L210"/>
    <mergeCell ref="A54:L54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rgb="00FFDAB9"/>
    <outlinePr summaryBelow="1" summaryRight="1"/>
    <pageSetUpPr/>
  </sheetPr>
  <dimension ref="A1:R399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13" t="n"/>
      <c r="P3" s="13" t="n"/>
      <c r="Q3" s="13" t="n"/>
      <c r="R3" s="14" t="n"/>
    </row>
    <row r="4">
      <c r="A4" s="8" t="n">
        <v>1</v>
      </c>
      <c r="B4" s="8" t="inlineStr">
        <is>
          <t>Alicia Natália Alves de Sousa</t>
        </is>
      </c>
      <c r="C4" s="7" t="n">
        <v>3</v>
      </c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>
        <v>9</v>
      </c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>
        <v>2</v>
      </c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>
        <v>2</v>
      </c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>
        <v>4</v>
      </c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>
        <v>9</v>
      </c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>
        <v>3</v>
      </c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>
        <v>5</v>
      </c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O5+O6</f>
        <v/>
      </c>
      <c r="P11" s="8">
        <f>P5+P6</f>
        <v/>
      </c>
      <c r="Q11" s="8">
        <f>Q5+Q6</f>
        <v/>
      </c>
      <c r="R11" s="8">
        <f>R5+R6</f>
        <v/>
      </c>
    </row>
    <row r="12">
      <c r="A12" s="8" t="n">
        <v>9</v>
      </c>
      <c r="B12" s="8" t="inlineStr">
        <is>
          <t>Keven Lucas Leite de Sousa</t>
        </is>
      </c>
      <c r="C12" s="7" t="n">
        <v>9</v>
      </c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IF(O10=0, 0, O5/O10)</f>
        <v/>
      </c>
      <c r="P12" s="9">
        <f>IF(P10=0, 0, P5/P10)</f>
        <v/>
      </c>
      <c r="Q12" s="9">
        <f>IF(Q10=0, 0, Q5/Q10)</f>
        <v/>
      </c>
      <c r="R12" s="9">
        <f>IF(R10=0, 0, R5/R10)</f>
        <v/>
      </c>
    </row>
    <row r="13">
      <c r="A13" s="8" t="n">
        <v>10</v>
      </c>
      <c r="B13" s="8" t="inlineStr">
        <is>
          <t>Leandro Junio Lima da Costa</t>
        </is>
      </c>
      <c r="C13" s="7" t="n">
        <v>6</v>
      </c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>
        <v>10</v>
      </c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>
        <v>4</v>
      </c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>
        <v>3</v>
      </c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>
        <v>10</v>
      </c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>
        <v>9</v>
      </c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>
        <v>4</v>
      </c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>
        <v>4</v>
      </c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>
        <v>3</v>
      </c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>
        <v>8</v>
      </c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>
        <v>2</v>
      </c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>
        <v>7</v>
      </c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>
        <v>8</v>
      </c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n">
        <v>7</v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>
        <f>SUM(C55:F55)/4</f>
        <v/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13" t="n"/>
      <c r="P55" s="13" t="n"/>
      <c r="Q55" s="13" t="n"/>
      <c r="R55" s="14" t="n"/>
    </row>
    <row r="56">
      <c r="A56" s="8" t="n">
        <v>1</v>
      </c>
      <c r="B56" s="8" t="inlineStr">
        <is>
          <t>Cauã Henrique Pereira da Silva</t>
        </is>
      </c>
      <c r="C56" s="7" t="n">
        <v>5</v>
      </c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>
        <v>5</v>
      </c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>
        <v>7</v>
      </c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>
        <v>3</v>
      </c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>
        <v>3</v>
      </c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>
        <v>5</v>
      </c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>
        <v>6</v>
      </c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>
        <v>8</v>
      </c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O57+O58</f>
        <v/>
      </c>
      <c r="P63" s="8">
        <f>P57+P58</f>
        <v/>
      </c>
      <c r="Q63" s="8">
        <f>Q57+Q58</f>
        <v/>
      </c>
      <c r="R63" s="8">
        <f>R57+R58</f>
        <v/>
      </c>
    </row>
    <row r="64">
      <c r="A64" s="8" t="n">
        <v>9</v>
      </c>
      <c r="B64" s="8" t="inlineStr">
        <is>
          <t>Hevelyn Diniz Fernandes</t>
        </is>
      </c>
      <c r="C64" s="7" t="n">
        <v>10</v>
      </c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IF(O62=0, 0, O57/O62)</f>
        <v/>
      </c>
      <c r="P64" s="9">
        <f>IF(P62=0, 0, P57/P62)</f>
        <v/>
      </c>
      <c r="Q64" s="9">
        <f>IF(Q62=0, 0, Q57/Q62)</f>
        <v/>
      </c>
      <c r="R64" s="9">
        <f>IF(R62=0, 0, R57/R62)</f>
        <v/>
      </c>
    </row>
    <row r="65">
      <c r="A65" s="8" t="n">
        <v>10</v>
      </c>
      <c r="B65" s="8" t="inlineStr">
        <is>
          <t>Igor Juno da Silva Oliveira</t>
        </is>
      </c>
      <c r="C65" s="7" t="n">
        <v>2</v>
      </c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>
        <v>5</v>
      </c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>
        <v>2</v>
      </c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>
        <v>8</v>
      </c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>
        <v>7</v>
      </c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>
        <v>4</v>
      </c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>
        <v>10</v>
      </c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>
        <v>7</v>
      </c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>
        <v>6</v>
      </c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>
        <v>10</v>
      </c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>
        <v>5</v>
      </c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>
        <v>7</v>
      </c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>
        <v>4</v>
      </c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>
        <v>7</v>
      </c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>
        <v>7</v>
      </c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>
        <v>2</v>
      </c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n">
        <v>9</v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>
        <f>SUM(C107:F107)/4</f>
        <v/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13" t="n"/>
      <c r="P107" s="13" t="n"/>
      <c r="Q107" s="13" t="n"/>
      <c r="R107" s="14" t="n"/>
    </row>
    <row r="108">
      <c r="A108" s="8" t="n">
        <v>1</v>
      </c>
      <c r="B108" s="8" t="inlineStr">
        <is>
          <t>Adryan Sudario Sousa</t>
        </is>
      </c>
      <c r="C108" s="7" t="n">
        <v>4</v>
      </c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>
        <v>9</v>
      </c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>
        <v>5</v>
      </c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>
        <v>9</v>
      </c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>
        <v>2</v>
      </c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>
        <v>2</v>
      </c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>
        <v>9</v>
      </c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>
        <v>3</v>
      </c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O109+O110</f>
        <v/>
      </c>
      <c r="P115" s="8">
        <f>P109+P110</f>
        <v/>
      </c>
      <c r="Q115" s="8">
        <f>Q109+Q110</f>
        <v/>
      </c>
      <c r="R115" s="8">
        <f>R109+R110</f>
        <v/>
      </c>
    </row>
    <row r="116">
      <c r="A116" s="8" t="n">
        <v>9</v>
      </c>
      <c r="B116" s="8" t="inlineStr">
        <is>
          <t>Kauã Leite Jorge Vieira da Costa</t>
        </is>
      </c>
      <c r="C116" s="7" t="n">
        <v>4</v>
      </c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IF(O114=0, 0, O109/O114)</f>
        <v/>
      </c>
      <c r="P116" s="9">
        <f>IF(P114=0, 0, P109/P114)</f>
        <v/>
      </c>
      <c r="Q116" s="9">
        <f>IF(Q114=0, 0, Q109/Q114)</f>
        <v/>
      </c>
      <c r="R116" s="9">
        <f>IF(R114=0, 0, R109/R114)</f>
        <v/>
      </c>
    </row>
    <row r="117">
      <c r="A117" s="8" t="n">
        <v>10</v>
      </c>
      <c r="B117" s="8" t="inlineStr">
        <is>
          <t>Laura Maria Monteiro Tavares</t>
        </is>
      </c>
      <c r="C117" s="7" t="n">
        <v>9</v>
      </c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>
        <v>5</v>
      </c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>
        <v>3</v>
      </c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>
        <v>3</v>
      </c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>
        <v>1</v>
      </c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>
        <v>5</v>
      </c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>
        <v>6</v>
      </c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>
        <v>6</v>
      </c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>
        <v>8</v>
      </c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>
        <v>6</v>
      </c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>
        <v>7</v>
      </c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>
        <v>10</v>
      </c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>
        <v>7</v>
      </c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n">
        <v>1</v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>
        <f>SUM(C159:F159)/4</f>
        <v/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13" t="n"/>
      <c r="P159" s="13" t="n"/>
      <c r="Q159" s="13" t="n"/>
      <c r="R159" s="14" t="n"/>
    </row>
    <row r="160">
      <c r="A160" s="8" t="n">
        <v>1</v>
      </c>
      <c r="B160" s="8" t="inlineStr">
        <is>
          <t>Agátha Fernanda Maciel de Souza</t>
        </is>
      </c>
      <c r="C160" s="7" t="n">
        <v>4</v>
      </c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>
        <v>9</v>
      </c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>
        <v>3</v>
      </c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>
        <v>4</v>
      </c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>
        <v>2</v>
      </c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>
        <v>4</v>
      </c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>
        <v>8</v>
      </c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>
        <v>8</v>
      </c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O161+O162</f>
        <v/>
      </c>
      <c r="P167" s="8">
        <f>P161+P162</f>
        <v/>
      </c>
      <c r="Q167" s="8">
        <f>Q161+Q162</f>
        <v/>
      </c>
      <c r="R167" s="8">
        <f>R161+R162</f>
        <v/>
      </c>
    </row>
    <row r="168">
      <c r="A168" s="8" t="n">
        <v>9</v>
      </c>
      <c r="B168" s="8" t="inlineStr">
        <is>
          <t>Gabriella Alves Souto Silva</t>
        </is>
      </c>
      <c r="C168" s="7" t="n">
        <v>10</v>
      </c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IF(O166=0, 0, O161/O166)</f>
        <v/>
      </c>
      <c r="P168" s="9">
        <f>IF(P166=0, 0, P161/P166)</f>
        <v/>
      </c>
      <c r="Q168" s="9">
        <f>IF(Q166=0, 0, Q161/Q166)</f>
        <v/>
      </c>
      <c r="R168" s="9">
        <f>IF(R166=0, 0, R161/R166)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>
        <v>8</v>
      </c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>
        <v>10</v>
      </c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>
        <v>3</v>
      </c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>
        <v>8</v>
      </c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>
        <v>2</v>
      </c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>
        <v>5</v>
      </c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>
        <v>2</v>
      </c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>
        <v>2</v>
      </c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>
        <v>4</v>
      </c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>
        <v>3</v>
      </c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>
        <v>5</v>
      </c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>
        <v>5</v>
      </c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>
        <v>6</v>
      </c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>
        <v>5</v>
      </c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>
        <v>8</v>
      </c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>
        <v>7</v>
      </c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n">
        <v>5</v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>
        <f>SUM(C211:F211)/4</f>
        <v/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13" t="n"/>
      <c r="P211" s="13" t="n"/>
      <c r="Q211" s="13" t="n"/>
      <c r="R211" s="14" t="n"/>
    </row>
    <row r="212">
      <c r="A212" s="8" t="n">
        <v>1</v>
      </c>
      <c r="B212" s="8" t="inlineStr">
        <is>
          <t>Ana Beatriz Pereira de Souza</t>
        </is>
      </c>
      <c r="C212" s="7" t="n">
        <v>4</v>
      </c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>
        <v>6</v>
      </c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>
        <v>2</v>
      </c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>
        <v>3</v>
      </c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>
        <v>4</v>
      </c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>
        <v>4</v>
      </c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>
        <v>8</v>
      </c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>
        <v>7</v>
      </c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O213+O214</f>
        <v/>
      </c>
      <c r="P219" s="8">
        <f>P213+P214</f>
        <v/>
      </c>
      <c r="Q219" s="8">
        <f>Q213+Q214</f>
        <v/>
      </c>
      <c r="R219" s="8">
        <f>R213+R214</f>
        <v/>
      </c>
    </row>
    <row r="220">
      <c r="A220" s="8" t="n">
        <v>9</v>
      </c>
      <c r="B220" s="8" t="inlineStr">
        <is>
          <t>Ingrid Jamile Alves Oliveira</t>
        </is>
      </c>
      <c r="C220" s="7" t="n">
        <v>1</v>
      </c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IF(O218=0, 0, O213/O218)</f>
        <v/>
      </c>
      <c r="P220" s="9">
        <f>IF(P218=0, 0, P213/P218)</f>
        <v/>
      </c>
      <c r="Q220" s="9">
        <f>IF(Q218=0, 0, Q213/Q218)</f>
        <v/>
      </c>
      <c r="R220" s="9">
        <f>IF(R218=0, 0, R213/R218)</f>
        <v/>
      </c>
    </row>
    <row r="221">
      <c r="A221" s="8" t="n">
        <v>10</v>
      </c>
      <c r="B221" s="8" t="inlineStr">
        <is>
          <t>José Hélio Vieira da Costa Segundo</t>
        </is>
      </c>
      <c r="C221" s="7" t="n">
        <v>8</v>
      </c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>
        <v>5</v>
      </c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>
        <v>1</v>
      </c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>
        <v>6</v>
      </c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>
        <v>6</v>
      </c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>
        <v>7</v>
      </c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>
        <v>6</v>
      </c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>
        <v>4</v>
      </c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>
        <v>6</v>
      </c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>
        <v>8</v>
      </c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>
        <v>8</v>
      </c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>
        <v>1</v>
      </c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>
        <v>2</v>
      </c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>
        <v>6</v>
      </c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>
        <v>6</v>
      </c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n">
        <v>9</v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>
        <f>SUM(C263:F263)/4</f>
        <v/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13" t="n"/>
      <c r="P263" s="13" t="n"/>
      <c r="Q263" s="13" t="n"/>
      <c r="R263" s="14" t="n"/>
    </row>
    <row r="264">
      <c r="A264" s="8" t="n">
        <v>1</v>
      </c>
      <c r="B264" s="8" t="inlineStr">
        <is>
          <t>Ana Luiza Xavier Dos Santos Alves</t>
        </is>
      </c>
      <c r="C264" s="7" t="n">
        <v>8</v>
      </c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>
        <v>9</v>
      </c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>
        <v>4</v>
      </c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>
        <v>4</v>
      </c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>
        <v>1</v>
      </c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>
        <v>9</v>
      </c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>
        <v>7</v>
      </c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>
        <v>8</v>
      </c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O265+O266</f>
        <v/>
      </c>
      <c r="P271" s="8">
        <f>P265+P266</f>
        <v/>
      </c>
      <c r="Q271" s="8">
        <f>Q265+Q266</f>
        <v/>
      </c>
      <c r="R271" s="8">
        <f>R265+R266</f>
        <v/>
      </c>
    </row>
    <row r="272">
      <c r="A272" s="8" t="n">
        <v>9</v>
      </c>
      <c r="B272" s="8" t="inlineStr">
        <is>
          <t>Geovana Mirela Dantas de Almeida</t>
        </is>
      </c>
      <c r="C272" s="7" t="n">
        <v>2</v>
      </c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IF(O270=0, 0, O265/O270)</f>
        <v/>
      </c>
      <c r="P272" s="9">
        <f>IF(P270=0, 0, P265/P270)</f>
        <v/>
      </c>
      <c r="Q272" s="9">
        <f>IF(Q270=0, 0, Q265/Q270)</f>
        <v/>
      </c>
      <c r="R272" s="9">
        <f>IF(R270=0, 0, R265/R270)</f>
        <v/>
      </c>
    </row>
    <row r="273">
      <c r="A273" s="8" t="n">
        <v>10</v>
      </c>
      <c r="B273" s="8" t="inlineStr">
        <is>
          <t>Jhon Kevin Silva e Santos</t>
        </is>
      </c>
      <c r="C273" s="7" t="n">
        <v>3</v>
      </c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>
        <v>7</v>
      </c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>
        <v>9</v>
      </c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>
        <v>8</v>
      </c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>
        <v>4</v>
      </c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>
        <v>2</v>
      </c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>
        <v>4</v>
      </c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>
        <v>5</v>
      </c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n">
        <v>6</v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>
        <f>SUM(C315:F315)/4</f>
        <v/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13" t="n"/>
      <c r="P315" s="13" t="n"/>
      <c r="Q315" s="13" t="n"/>
      <c r="R315" s="14" t="n"/>
    </row>
    <row r="316">
      <c r="A316" s="8" t="n">
        <v>1</v>
      </c>
      <c r="B316" s="8" t="inlineStr">
        <is>
          <t>Ana Beatriz Leal Q. P. De Souza</t>
        </is>
      </c>
      <c r="C316" s="7" t="n">
        <v>9</v>
      </c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>
        <v>4</v>
      </c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>
        <v>4</v>
      </c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>
        <v>1</v>
      </c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>
        <v>10</v>
      </c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>
        <v>5</v>
      </c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>
        <v>10</v>
      </c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>
        <v>3</v>
      </c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O317+O318</f>
        <v/>
      </c>
      <c r="P323" s="8">
        <f>P317+P318</f>
        <v/>
      </c>
      <c r="Q323" s="8">
        <f>Q317+Q318</f>
        <v/>
      </c>
      <c r="R323" s="8">
        <f>R317+R318</f>
        <v/>
      </c>
    </row>
    <row r="324">
      <c r="A324" s="8" t="n">
        <v>9</v>
      </c>
      <c r="B324" s="8" t="inlineStr">
        <is>
          <t>Julie Stefanelli Pereira de Luna</t>
        </is>
      </c>
      <c r="C324" s="7" t="n">
        <v>2</v>
      </c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IF(O322=0, 0, O317/O322)</f>
        <v/>
      </c>
      <c r="P324" s="9">
        <f>IF(P322=0, 0, P317/P322)</f>
        <v/>
      </c>
      <c r="Q324" s="9">
        <f>IF(Q322=0, 0, Q317/Q322)</f>
        <v/>
      </c>
      <c r="R324" s="9">
        <f>IF(R322=0, 0, R317/R322)</f>
        <v/>
      </c>
    </row>
    <row r="325">
      <c r="A325" s="8" t="n">
        <v>10</v>
      </c>
      <c r="B325" s="8" t="inlineStr">
        <is>
          <t>Kalyu Fernandes Henrique</t>
        </is>
      </c>
      <c r="C325" s="7" t="n">
        <v>8</v>
      </c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>
        <v>10</v>
      </c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>
        <v>10</v>
      </c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>
        <v>5</v>
      </c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>
        <v>6</v>
      </c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>
        <v>9</v>
      </c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>
        <v>1</v>
      </c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>
        <v>6</v>
      </c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</sheetData>
  <mergeCells count="15">
    <mergeCell ref="N55:R55"/>
    <mergeCell ref="A158:L158"/>
    <mergeCell ref="A1:J1"/>
    <mergeCell ref="A2:L2"/>
    <mergeCell ref="A210:L210"/>
    <mergeCell ref="A54:L54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rgb="00FFDAB9"/>
    <outlinePr summaryBelow="1" summaryRight="1"/>
    <pageSetUpPr/>
  </sheetPr>
  <dimension ref="A1:R399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13" t="n"/>
      <c r="P3" s="13" t="n"/>
      <c r="Q3" s="13" t="n"/>
      <c r="R3" s="14" t="n"/>
    </row>
    <row r="4">
      <c r="A4" s="8" t="n">
        <v>1</v>
      </c>
      <c r="B4" s="8" t="inlineStr">
        <is>
          <t>Alicia Natália Alves de Sousa</t>
        </is>
      </c>
      <c r="C4" s="7" t="n">
        <v>3</v>
      </c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>
        <v>1</v>
      </c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>
        <v>6</v>
      </c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>
        <v>6</v>
      </c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>
        <v>10</v>
      </c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>
        <v>10</v>
      </c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>
        <v>7</v>
      </c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>
        <v>4</v>
      </c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O5+O6</f>
        <v/>
      </c>
      <c r="P11" s="8">
        <f>P5+P6</f>
        <v/>
      </c>
      <c r="Q11" s="8">
        <f>Q5+Q6</f>
        <v/>
      </c>
      <c r="R11" s="8">
        <f>R5+R6</f>
        <v/>
      </c>
    </row>
    <row r="12">
      <c r="A12" s="8" t="n">
        <v>9</v>
      </c>
      <c r="B12" s="8" t="inlineStr">
        <is>
          <t>Keven Lucas Leite de Sousa</t>
        </is>
      </c>
      <c r="C12" s="7" t="n">
        <v>5</v>
      </c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IF(O10=0, 0, O5/O10)</f>
        <v/>
      </c>
      <c r="P12" s="9">
        <f>IF(P10=0, 0, P5/P10)</f>
        <v/>
      </c>
      <c r="Q12" s="9">
        <f>IF(Q10=0, 0, Q5/Q10)</f>
        <v/>
      </c>
      <c r="R12" s="9">
        <f>IF(R10=0, 0, R5/R10)</f>
        <v/>
      </c>
    </row>
    <row r="13">
      <c r="A13" s="8" t="n">
        <v>10</v>
      </c>
      <c r="B13" s="8" t="inlineStr">
        <is>
          <t>Leandro Junio Lima da Costa</t>
        </is>
      </c>
      <c r="C13" s="7" t="n">
        <v>5</v>
      </c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>
        <v>4</v>
      </c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>
        <v>2</v>
      </c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>
        <v>2</v>
      </c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>
        <v>4</v>
      </c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>
        <v>5</v>
      </c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>
        <v>3</v>
      </c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>
        <v>10</v>
      </c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>
        <v>6</v>
      </c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>
        <v>9</v>
      </c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>
        <v>1</v>
      </c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>
        <v>1</v>
      </c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>
        <v>6</v>
      </c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n">
        <v>4</v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>
        <f>SUM(C55:F55)/4</f>
        <v/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13" t="n"/>
      <c r="P55" s="13" t="n"/>
      <c r="Q55" s="13" t="n"/>
      <c r="R55" s="14" t="n"/>
    </row>
    <row r="56">
      <c r="A56" s="8" t="n">
        <v>1</v>
      </c>
      <c r="B56" s="8" t="inlineStr">
        <is>
          <t>Cauã Henrique Pereira da Silva</t>
        </is>
      </c>
      <c r="C56" s="7" t="n">
        <v>7</v>
      </c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>
        <v>10</v>
      </c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>
        <v>8</v>
      </c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>
        <v>2</v>
      </c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>
        <v>4</v>
      </c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>
        <v>6</v>
      </c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>
        <v>2</v>
      </c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>
        <v>3</v>
      </c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O57+O58</f>
        <v/>
      </c>
      <c r="P63" s="8">
        <f>P57+P58</f>
        <v/>
      </c>
      <c r="Q63" s="8">
        <f>Q57+Q58</f>
        <v/>
      </c>
      <c r="R63" s="8">
        <f>R57+R58</f>
        <v/>
      </c>
    </row>
    <row r="64">
      <c r="A64" s="8" t="n">
        <v>9</v>
      </c>
      <c r="B64" s="8" t="inlineStr">
        <is>
          <t>Hevelyn Diniz Fernandes</t>
        </is>
      </c>
      <c r="C64" s="7" t="n">
        <v>2</v>
      </c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IF(O62=0, 0, O57/O62)</f>
        <v/>
      </c>
      <c r="P64" s="9">
        <f>IF(P62=0, 0, P57/P62)</f>
        <v/>
      </c>
      <c r="Q64" s="9">
        <f>IF(Q62=0, 0, Q57/Q62)</f>
        <v/>
      </c>
      <c r="R64" s="9">
        <f>IF(R62=0, 0, R57/R62)</f>
        <v/>
      </c>
    </row>
    <row r="65">
      <c r="A65" s="8" t="n">
        <v>10</v>
      </c>
      <c r="B65" s="8" t="inlineStr">
        <is>
          <t>Igor Juno da Silva Oliveira</t>
        </is>
      </c>
      <c r="C65" s="7" t="n">
        <v>9</v>
      </c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>
        <v>3</v>
      </c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>
        <v>10</v>
      </c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>
        <v>8</v>
      </c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>
        <v>1</v>
      </c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>
        <v>6</v>
      </c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>
        <v>3</v>
      </c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>
        <v>10</v>
      </c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>
        <v>4</v>
      </c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>
        <v>1</v>
      </c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>
        <v>5</v>
      </c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>
        <v>9</v>
      </c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>
        <v>8</v>
      </c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>
        <v>9</v>
      </c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>
        <v>2</v>
      </c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>
        <v>1</v>
      </c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n">
        <v>7</v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>
        <f>SUM(C107:F107)/4</f>
        <v/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13" t="n"/>
      <c r="P107" s="13" t="n"/>
      <c r="Q107" s="13" t="n"/>
      <c r="R107" s="14" t="n"/>
    </row>
    <row r="108">
      <c r="A108" s="8" t="n">
        <v>1</v>
      </c>
      <c r="B108" s="8" t="inlineStr">
        <is>
          <t>Adryan Sudario Sousa</t>
        </is>
      </c>
      <c r="C108" s="7" t="n">
        <v>3</v>
      </c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>
        <v>8</v>
      </c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>
        <v>5</v>
      </c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>
        <v>10</v>
      </c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>
        <v>6</v>
      </c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>
        <v>6</v>
      </c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>
        <v>7</v>
      </c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>
        <v>2</v>
      </c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O109+O110</f>
        <v/>
      </c>
      <c r="P115" s="8">
        <f>P109+P110</f>
        <v/>
      </c>
      <c r="Q115" s="8">
        <f>Q109+Q110</f>
        <v/>
      </c>
      <c r="R115" s="8">
        <f>R109+R110</f>
        <v/>
      </c>
    </row>
    <row r="116">
      <c r="A116" s="8" t="n">
        <v>9</v>
      </c>
      <c r="B116" s="8" t="inlineStr">
        <is>
          <t>Kauã Leite Jorge Vieira da Costa</t>
        </is>
      </c>
      <c r="C116" s="7" t="n">
        <v>9</v>
      </c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IF(O114=0, 0, O109/O114)</f>
        <v/>
      </c>
      <c r="P116" s="9">
        <f>IF(P114=0, 0, P109/P114)</f>
        <v/>
      </c>
      <c r="Q116" s="9">
        <f>IF(Q114=0, 0, Q109/Q114)</f>
        <v/>
      </c>
      <c r="R116" s="9">
        <f>IF(R114=0, 0, R109/R114)</f>
        <v/>
      </c>
    </row>
    <row r="117">
      <c r="A117" s="8" t="n">
        <v>10</v>
      </c>
      <c r="B117" s="8" t="inlineStr">
        <is>
          <t>Laura Maria Monteiro Tavares</t>
        </is>
      </c>
      <c r="C117" s="7" t="n">
        <v>1</v>
      </c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>
        <v>7</v>
      </c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>
        <v>7</v>
      </c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>
        <v>4</v>
      </c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>
        <v>8</v>
      </c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>
        <v>3</v>
      </c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>
        <v>1</v>
      </c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>
        <v>10</v>
      </c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>
        <v>2</v>
      </c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>
        <v>10</v>
      </c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>
        <v>7</v>
      </c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>
        <v>6</v>
      </c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>
        <v>3</v>
      </c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n">
        <v>7</v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>
        <f>SUM(C159:F159)/4</f>
        <v/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13" t="n"/>
      <c r="P159" s="13" t="n"/>
      <c r="Q159" s="13" t="n"/>
      <c r="R159" s="14" t="n"/>
    </row>
    <row r="160">
      <c r="A160" s="8" t="n">
        <v>1</v>
      </c>
      <c r="B160" s="8" t="inlineStr">
        <is>
          <t>Agátha Fernanda Maciel de Souza</t>
        </is>
      </c>
      <c r="C160" s="7" t="n">
        <v>2</v>
      </c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>
        <v>4</v>
      </c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>
        <v>3</v>
      </c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>
        <v>2</v>
      </c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>
        <v>2</v>
      </c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>
        <v>4</v>
      </c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>
        <v>8</v>
      </c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>
        <v>2</v>
      </c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O161+O162</f>
        <v/>
      </c>
      <c r="P167" s="8">
        <f>P161+P162</f>
        <v/>
      </c>
      <c r="Q167" s="8">
        <f>Q161+Q162</f>
        <v/>
      </c>
      <c r="R167" s="8">
        <f>R161+R162</f>
        <v/>
      </c>
    </row>
    <row r="168">
      <c r="A168" s="8" t="n">
        <v>9</v>
      </c>
      <c r="B168" s="8" t="inlineStr">
        <is>
          <t>Gabriella Alves Souto Silva</t>
        </is>
      </c>
      <c r="C168" s="7" t="n">
        <v>5</v>
      </c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IF(O166=0, 0, O161/O166)</f>
        <v/>
      </c>
      <c r="P168" s="9">
        <f>IF(P166=0, 0, P161/P166)</f>
        <v/>
      </c>
      <c r="Q168" s="9">
        <f>IF(Q166=0, 0, Q161/Q166)</f>
        <v/>
      </c>
      <c r="R168" s="9">
        <f>IF(R166=0, 0, R161/R166)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>
        <v>8</v>
      </c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>
        <v>7</v>
      </c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>
        <v>10</v>
      </c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>
        <v>3</v>
      </c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>
        <v>7</v>
      </c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>
        <v>7</v>
      </c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>
        <v>4</v>
      </c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>
        <v>6</v>
      </c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>
        <v>5</v>
      </c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>
        <v>5</v>
      </c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>
        <v>9</v>
      </c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>
        <v>6</v>
      </c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>
        <v>6</v>
      </c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>
        <v>9</v>
      </c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>
        <v>4</v>
      </c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>
        <v>4</v>
      </c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n">
        <v>6</v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>
        <f>SUM(C211:F211)/4</f>
        <v/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13" t="n"/>
      <c r="P211" s="13" t="n"/>
      <c r="Q211" s="13" t="n"/>
      <c r="R211" s="14" t="n"/>
    </row>
    <row r="212">
      <c r="A212" s="8" t="n">
        <v>1</v>
      </c>
      <c r="B212" s="8" t="inlineStr">
        <is>
          <t>Ana Beatriz Pereira de Souza</t>
        </is>
      </c>
      <c r="C212" s="7" t="n">
        <v>4</v>
      </c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>
        <v>4</v>
      </c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>
        <v>4</v>
      </c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>
        <v>6</v>
      </c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>
        <v>6</v>
      </c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>
        <v>7</v>
      </c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>
        <v>1</v>
      </c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>
        <v>5</v>
      </c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O213+O214</f>
        <v/>
      </c>
      <c r="P219" s="8">
        <f>P213+P214</f>
        <v/>
      </c>
      <c r="Q219" s="8">
        <f>Q213+Q214</f>
        <v/>
      </c>
      <c r="R219" s="8">
        <f>R213+R214</f>
        <v/>
      </c>
    </row>
    <row r="220">
      <c r="A220" s="8" t="n">
        <v>9</v>
      </c>
      <c r="B220" s="8" t="inlineStr">
        <is>
          <t>Ingrid Jamile Alves Oliveira</t>
        </is>
      </c>
      <c r="C220" s="7" t="n">
        <v>10</v>
      </c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IF(O218=0, 0, O213/O218)</f>
        <v/>
      </c>
      <c r="P220" s="9">
        <f>IF(P218=0, 0, P213/P218)</f>
        <v/>
      </c>
      <c r="Q220" s="9">
        <f>IF(Q218=0, 0, Q213/Q218)</f>
        <v/>
      </c>
      <c r="R220" s="9">
        <f>IF(R218=0, 0, R213/R218)</f>
        <v/>
      </c>
    </row>
    <row r="221">
      <c r="A221" s="8" t="n">
        <v>10</v>
      </c>
      <c r="B221" s="8" t="inlineStr">
        <is>
          <t>José Hélio Vieira da Costa Segundo</t>
        </is>
      </c>
      <c r="C221" s="7" t="n">
        <v>2</v>
      </c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>
        <v>6</v>
      </c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>
        <v>4</v>
      </c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>
        <v>2</v>
      </c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>
        <v>5</v>
      </c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>
        <v>9</v>
      </c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>
        <v>10</v>
      </c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>
        <v>7</v>
      </c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>
        <v>4</v>
      </c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>
        <v>2</v>
      </c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>
        <v>1</v>
      </c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>
        <v>5</v>
      </c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>
        <v>10</v>
      </c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>
        <v>5</v>
      </c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>
        <v>10</v>
      </c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n">
        <v>1</v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>
        <f>SUM(C263:F263)/4</f>
        <v/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13" t="n"/>
      <c r="P263" s="13" t="n"/>
      <c r="Q263" s="13" t="n"/>
      <c r="R263" s="14" t="n"/>
    </row>
    <row r="264">
      <c r="A264" s="8" t="n">
        <v>1</v>
      </c>
      <c r="B264" s="8" t="inlineStr">
        <is>
          <t>Ana Luiza Xavier Dos Santos Alves</t>
        </is>
      </c>
      <c r="C264" s="7" t="n">
        <v>7</v>
      </c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>
        <v>10</v>
      </c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>
        <v>6</v>
      </c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>
        <v>6</v>
      </c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>
        <v>1</v>
      </c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>
        <v>7</v>
      </c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>
        <v>7</v>
      </c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>
        <v>7</v>
      </c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O265+O266</f>
        <v/>
      </c>
      <c r="P271" s="8">
        <f>P265+P266</f>
        <v/>
      </c>
      <c r="Q271" s="8">
        <f>Q265+Q266</f>
        <v/>
      </c>
      <c r="R271" s="8">
        <f>R265+R266</f>
        <v/>
      </c>
    </row>
    <row r="272">
      <c r="A272" s="8" t="n">
        <v>9</v>
      </c>
      <c r="B272" s="8" t="inlineStr">
        <is>
          <t>Geovana Mirela Dantas de Almeida</t>
        </is>
      </c>
      <c r="C272" s="7" t="n">
        <v>2</v>
      </c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IF(O270=0, 0, O265/O270)</f>
        <v/>
      </c>
      <c r="P272" s="9">
        <f>IF(P270=0, 0, P265/P270)</f>
        <v/>
      </c>
      <c r="Q272" s="9">
        <f>IF(Q270=0, 0, Q265/Q270)</f>
        <v/>
      </c>
      <c r="R272" s="9">
        <f>IF(R270=0, 0, R265/R270)</f>
        <v/>
      </c>
    </row>
    <row r="273">
      <c r="A273" s="8" t="n">
        <v>10</v>
      </c>
      <c r="B273" s="8" t="inlineStr">
        <is>
          <t>Jhon Kevin Silva e Santos</t>
        </is>
      </c>
      <c r="C273" s="7" t="n">
        <v>2</v>
      </c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>
        <v>7</v>
      </c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>
        <v>8</v>
      </c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>
        <v>5</v>
      </c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>
        <v>7</v>
      </c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>
        <v>8</v>
      </c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>
        <v>4</v>
      </c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>
        <v>5</v>
      </c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n">
        <v>2</v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>
        <f>SUM(C315:F315)/4</f>
        <v/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13" t="n"/>
      <c r="P315" s="13" t="n"/>
      <c r="Q315" s="13" t="n"/>
      <c r="R315" s="14" t="n"/>
    </row>
    <row r="316">
      <c r="A316" s="8" t="n">
        <v>1</v>
      </c>
      <c r="B316" s="8" t="inlineStr">
        <is>
          <t>Ana Beatriz Leal Q. P. De Souza</t>
        </is>
      </c>
      <c r="C316" s="7" t="n">
        <v>4</v>
      </c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>
        <v>1</v>
      </c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>
        <v>3</v>
      </c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>
        <v>5</v>
      </c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>
        <v>1</v>
      </c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>
        <v>9</v>
      </c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>
        <v>3</v>
      </c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>
        <v>8</v>
      </c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O317+O318</f>
        <v/>
      </c>
      <c r="P323" s="8">
        <f>P317+P318</f>
        <v/>
      </c>
      <c r="Q323" s="8">
        <f>Q317+Q318</f>
        <v/>
      </c>
      <c r="R323" s="8">
        <f>R317+R318</f>
        <v/>
      </c>
    </row>
    <row r="324">
      <c r="A324" s="8" t="n">
        <v>9</v>
      </c>
      <c r="B324" s="8" t="inlineStr">
        <is>
          <t>Julie Stefanelli Pereira de Luna</t>
        </is>
      </c>
      <c r="C324" s="7" t="n">
        <v>2</v>
      </c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IF(O322=0, 0, O317/O322)</f>
        <v/>
      </c>
      <c r="P324" s="9">
        <f>IF(P322=0, 0, P317/P322)</f>
        <v/>
      </c>
      <c r="Q324" s="9">
        <f>IF(Q322=0, 0, Q317/Q322)</f>
        <v/>
      </c>
      <c r="R324" s="9">
        <f>IF(R322=0, 0, R317/R322)</f>
        <v/>
      </c>
    </row>
    <row r="325">
      <c r="A325" s="8" t="n">
        <v>10</v>
      </c>
      <c r="B325" s="8" t="inlineStr">
        <is>
          <t>Kalyu Fernandes Henrique</t>
        </is>
      </c>
      <c r="C325" s="7" t="n">
        <v>8</v>
      </c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>
        <v>5</v>
      </c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>
        <v>7</v>
      </c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>
        <v>3</v>
      </c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>
        <v>9</v>
      </c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>
        <v>1</v>
      </c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>
        <v>6</v>
      </c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>
        <v>8</v>
      </c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</sheetData>
  <mergeCells count="15">
    <mergeCell ref="N55:R55"/>
    <mergeCell ref="A158:L158"/>
    <mergeCell ref="A1:J1"/>
    <mergeCell ref="A2:L2"/>
    <mergeCell ref="A210:L210"/>
    <mergeCell ref="A54:L54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00FFDAB9"/>
    <outlinePr summaryBelow="1" summaryRight="1"/>
    <pageSetUpPr/>
  </sheetPr>
  <dimension ref="A1:R399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13" t="n"/>
      <c r="P3" s="13" t="n"/>
      <c r="Q3" s="13" t="n"/>
      <c r="R3" s="14" t="n"/>
    </row>
    <row r="4">
      <c r="A4" s="8" t="n">
        <v>1</v>
      </c>
      <c r="B4" s="8" t="inlineStr">
        <is>
          <t>Alicia Natália Alves de Sousa</t>
        </is>
      </c>
      <c r="C4" s="7" t="n">
        <v>8</v>
      </c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>
        <v>1</v>
      </c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>
        <v>10</v>
      </c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>
        <v>5</v>
      </c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>
        <v>4</v>
      </c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>
        <v>1</v>
      </c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>
        <v>7</v>
      </c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>
        <v>1</v>
      </c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O5+O6</f>
        <v/>
      </c>
      <c r="P11" s="8">
        <f>P5+P6</f>
        <v/>
      </c>
      <c r="Q11" s="8">
        <f>Q5+Q6</f>
        <v/>
      </c>
      <c r="R11" s="8">
        <f>R5+R6</f>
        <v/>
      </c>
    </row>
    <row r="12">
      <c r="A12" s="8" t="n">
        <v>9</v>
      </c>
      <c r="B12" s="8" t="inlineStr">
        <is>
          <t>Keven Lucas Leite de Sousa</t>
        </is>
      </c>
      <c r="C12" s="7" t="n">
        <v>6</v>
      </c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IF(O10=0, 0, O5/O10)</f>
        <v/>
      </c>
      <c r="P12" s="9">
        <f>IF(P10=0, 0, P5/P10)</f>
        <v/>
      </c>
      <c r="Q12" s="9">
        <f>IF(Q10=0, 0, Q5/Q10)</f>
        <v/>
      </c>
      <c r="R12" s="9">
        <f>IF(R10=0, 0, R5/R10)</f>
        <v/>
      </c>
    </row>
    <row r="13">
      <c r="A13" s="8" t="n">
        <v>10</v>
      </c>
      <c r="B13" s="8" t="inlineStr">
        <is>
          <t>Leandro Junio Lima da Costa</t>
        </is>
      </c>
      <c r="C13" s="7" t="n">
        <v>9</v>
      </c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>
        <v>6</v>
      </c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>
        <v>4</v>
      </c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>
        <v>10</v>
      </c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>
        <v>2</v>
      </c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>
        <v>7</v>
      </c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>
        <v>6</v>
      </c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>
        <v>3</v>
      </c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>
        <v>3</v>
      </c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>
        <v>9</v>
      </c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>
        <v>8</v>
      </c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>
        <v>4</v>
      </c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>
        <v>10</v>
      </c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n">
        <v>3</v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>
        <f>SUM(C55:F55)/4</f>
        <v/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13" t="n"/>
      <c r="P55" s="13" t="n"/>
      <c r="Q55" s="13" t="n"/>
      <c r="R55" s="14" t="n"/>
    </row>
    <row r="56">
      <c r="A56" s="8" t="n">
        <v>1</v>
      </c>
      <c r="B56" s="8" t="inlineStr">
        <is>
          <t>Cauã Henrique Pereira da Silva</t>
        </is>
      </c>
      <c r="C56" s="7" t="n">
        <v>3</v>
      </c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>
        <v>4</v>
      </c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>
        <v>7</v>
      </c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>
        <v>1</v>
      </c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>
        <v>6</v>
      </c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>
        <v>10</v>
      </c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>
        <v>5</v>
      </c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>
        <v>3</v>
      </c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O57+O58</f>
        <v/>
      </c>
      <c r="P63" s="8">
        <f>P57+P58</f>
        <v/>
      </c>
      <c r="Q63" s="8">
        <f>Q57+Q58</f>
        <v/>
      </c>
      <c r="R63" s="8">
        <f>R57+R58</f>
        <v/>
      </c>
    </row>
    <row r="64">
      <c r="A64" s="8" t="n">
        <v>9</v>
      </c>
      <c r="B64" s="8" t="inlineStr">
        <is>
          <t>Hevelyn Diniz Fernandes</t>
        </is>
      </c>
      <c r="C64" s="7" t="n">
        <v>10</v>
      </c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IF(O62=0, 0, O57/O62)</f>
        <v/>
      </c>
      <c r="P64" s="9">
        <f>IF(P62=0, 0, P57/P62)</f>
        <v/>
      </c>
      <c r="Q64" s="9">
        <f>IF(Q62=0, 0, Q57/Q62)</f>
        <v/>
      </c>
      <c r="R64" s="9">
        <f>IF(R62=0, 0, R57/R62)</f>
        <v/>
      </c>
    </row>
    <row r="65">
      <c r="A65" s="8" t="n">
        <v>10</v>
      </c>
      <c r="B65" s="8" t="inlineStr">
        <is>
          <t>Igor Juno da Silva Oliveira</t>
        </is>
      </c>
      <c r="C65" s="7" t="n">
        <v>6</v>
      </c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>
        <v>4</v>
      </c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>
        <v>9</v>
      </c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>
        <v>6</v>
      </c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>
        <v>9</v>
      </c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>
        <v>6</v>
      </c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>
        <v>2</v>
      </c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>
        <v>7</v>
      </c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>
        <v>8</v>
      </c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>
        <v>8</v>
      </c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>
        <v>10</v>
      </c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>
        <v>10</v>
      </c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>
        <v>9</v>
      </c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>
        <v>4</v>
      </c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>
        <v>2</v>
      </c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>
        <v>9</v>
      </c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n">
        <v>4</v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>
        <f>SUM(C107:F107)/4</f>
        <v/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13" t="n"/>
      <c r="P107" s="13" t="n"/>
      <c r="Q107" s="13" t="n"/>
      <c r="R107" s="14" t="n"/>
    </row>
    <row r="108">
      <c r="A108" s="8" t="n">
        <v>1</v>
      </c>
      <c r="B108" s="8" t="inlineStr">
        <is>
          <t>Adryan Sudario Sousa</t>
        </is>
      </c>
      <c r="C108" s="7" t="n">
        <v>7</v>
      </c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>
        <v>1</v>
      </c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>
        <v>4</v>
      </c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>
        <v>8</v>
      </c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>
        <v>6</v>
      </c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>
        <v>7</v>
      </c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>
        <v>7</v>
      </c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>
        <v>1</v>
      </c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O109+O110</f>
        <v/>
      </c>
      <c r="P115" s="8">
        <f>P109+P110</f>
        <v/>
      </c>
      <c r="Q115" s="8">
        <f>Q109+Q110</f>
        <v/>
      </c>
      <c r="R115" s="8">
        <f>R109+R110</f>
        <v/>
      </c>
    </row>
    <row r="116">
      <c r="A116" s="8" t="n">
        <v>9</v>
      </c>
      <c r="B116" s="8" t="inlineStr">
        <is>
          <t>Kauã Leite Jorge Vieira da Costa</t>
        </is>
      </c>
      <c r="C116" s="7" t="n">
        <v>7</v>
      </c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IF(O114=0, 0, O109/O114)</f>
        <v/>
      </c>
      <c r="P116" s="9">
        <f>IF(P114=0, 0, P109/P114)</f>
        <v/>
      </c>
      <c r="Q116" s="9">
        <f>IF(Q114=0, 0, Q109/Q114)</f>
        <v/>
      </c>
      <c r="R116" s="9">
        <f>IF(R114=0, 0, R109/R114)</f>
        <v/>
      </c>
    </row>
    <row r="117">
      <c r="A117" s="8" t="n">
        <v>10</v>
      </c>
      <c r="B117" s="8" t="inlineStr">
        <is>
          <t>Laura Maria Monteiro Tavares</t>
        </is>
      </c>
      <c r="C117" s="7" t="n">
        <v>9</v>
      </c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>
        <v>10</v>
      </c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>
        <v>7</v>
      </c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>
        <v>8</v>
      </c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>
        <v>2</v>
      </c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>
        <v>5</v>
      </c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>
        <v>3</v>
      </c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>
        <v>8</v>
      </c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>
        <v>1</v>
      </c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>
        <v>9</v>
      </c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>
        <v>4</v>
      </c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>
        <v>2</v>
      </c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>
        <v>9</v>
      </c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n">
        <v>2</v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>
        <f>SUM(C159:F159)/4</f>
        <v/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13" t="n"/>
      <c r="P159" s="13" t="n"/>
      <c r="Q159" s="13" t="n"/>
      <c r="R159" s="14" t="n"/>
    </row>
    <row r="160">
      <c r="A160" s="8" t="n">
        <v>1</v>
      </c>
      <c r="B160" s="8" t="inlineStr">
        <is>
          <t>Agátha Fernanda Maciel de Souza</t>
        </is>
      </c>
      <c r="C160" s="7" t="n">
        <v>6</v>
      </c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>
        <v>2</v>
      </c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>
        <v>6</v>
      </c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>
        <v>2</v>
      </c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>
        <v>9</v>
      </c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>
        <v>2</v>
      </c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>
        <v>3</v>
      </c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>
        <v>5</v>
      </c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O161+O162</f>
        <v/>
      </c>
      <c r="P167" s="8">
        <f>P161+P162</f>
        <v/>
      </c>
      <c r="Q167" s="8">
        <f>Q161+Q162</f>
        <v/>
      </c>
      <c r="R167" s="8">
        <f>R161+R162</f>
        <v/>
      </c>
    </row>
    <row r="168">
      <c r="A168" s="8" t="n">
        <v>9</v>
      </c>
      <c r="B168" s="8" t="inlineStr">
        <is>
          <t>Gabriella Alves Souto Silva</t>
        </is>
      </c>
      <c r="C168" s="7" t="n">
        <v>3</v>
      </c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IF(O166=0, 0, O161/O166)</f>
        <v/>
      </c>
      <c r="P168" s="9">
        <f>IF(P166=0, 0, P161/P166)</f>
        <v/>
      </c>
      <c r="Q168" s="9">
        <f>IF(Q166=0, 0, Q161/Q166)</f>
        <v/>
      </c>
      <c r="R168" s="9">
        <f>IF(R166=0, 0, R161/R166)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>
        <v>10</v>
      </c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>
        <v>6</v>
      </c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>
        <v>1</v>
      </c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>
        <v>10</v>
      </c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>
        <v>10</v>
      </c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>
        <v>9</v>
      </c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>
        <v>8</v>
      </c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>
        <v>6</v>
      </c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>
        <v>2</v>
      </c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>
        <v>9</v>
      </c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>
        <v>8</v>
      </c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>
        <v>6</v>
      </c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>
        <v>5</v>
      </c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>
        <v>5</v>
      </c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>
        <v>1</v>
      </c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>
        <v>9</v>
      </c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n">
        <v>4</v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>
        <f>SUM(C211:F211)/4</f>
        <v/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13" t="n"/>
      <c r="P211" s="13" t="n"/>
      <c r="Q211" s="13" t="n"/>
      <c r="R211" s="14" t="n"/>
    </row>
    <row r="212">
      <c r="A212" s="8" t="n">
        <v>1</v>
      </c>
      <c r="B212" s="8" t="inlineStr">
        <is>
          <t>Ana Beatriz Pereira de Souza</t>
        </is>
      </c>
      <c r="C212" s="7" t="n">
        <v>5</v>
      </c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>
        <v>6</v>
      </c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>
        <v>8</v>
      </c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>
        <v>3</v>
      </c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>
        <v>8</v>
      </c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>
        <v>7</v>
      </c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>
        <v>5</v>
      </c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>
        <v>2</v>
      </c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O213+O214</f>
        <v/>
      </c>
      <c r="P219" s="8">
        <f>P213+P214</f>
        <v/>
      </c>
      <c r="Q219" s="8">
        <f>Q213+Q214</f>
        <v/>
      </c>
      <c r="R219" s="8">
        <f>R213+R214</f>
        <v/>
      </c>
    </row>
    <row r="220">
      <c r="A220" s="8" t="n">
        <v>9</v>
      </c>
      <c r="B220" s="8" t="inlineStr">
        <is>
          <t>Ingrid Jamile Alves Oliveira</t>
        </is>
      </c>
      <c r="C220" s="7" t="n">
        <v>4</v>
      </c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IF(O218=0, 0, O213/O218)</f>
        <v/>
      </c>
      <c r="P220" s="9">
        <f>IF(P218=0, 0, P213/P218)</f>
        <v/>
      </c>
      <c r="Q220" s="9">
        <f>IF(Q218=0, 0, Q213/Q218)</f>
        <v/>
      </c>
      <c r="R220" s="9">
        <f>IF(R218=0, 0, R213/R218)</f>
        <v/>
      </c>
    </row>
    <row r="221">
      <c r="A221" s="8" t="n">
        <v>10</v>
      </c>
      <c r="B221" s="8" t="inlineStr">
        <is>
          <t>José Hélio Vieira da Costa Segundo</t>
        </is>
      </c>
      <c r="C221" s="7" t="n">
        <v>8</v>
      </c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>
        <v>1</v>
      </c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>
        <v>10</v>
      </c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>
        <v>1</v>
      </c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>
        <v>1</v>
      </c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>
        <v>1</v>
      </c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>
        <v>8</v>
      </c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>
        <v>6</v>
      </c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>
        <v>9</v>
      </c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>
        <v>9</v>
      </c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>
        <v>7</v>
      </c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>
        <v>6</v>
      </c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>
        <v>6</v>
      </c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>
        <v>6</v>
      </c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>
        <v>1</v>
      </c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n">
        <v>3</v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>
        <f>SUM(C263:F263)/4</f>
        <v/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13" t="n"/>
      <c r="P263" s="13" t="n"/>
      <c r="Q263" s="13" t="n"/>
      <c r="R263" s="14" t="n"/>
    </row>
    <row r="264">
      <c r="A264" s="8" t="n">
        <v>1</v>
      </c>
      <c r="B264" s="8" t="inlineStr">
        <is>
          <t>Ana Luiza Xavier Dos Santos Alves</t>
        </is>
      </c>
      <c r="C264" s="7" t="n">
        <v>8</v>
      </c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>
        <v>3</v>
      </c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>
        <v>4</v>
      </c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>
        <v>3</v>
      </c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>
        <v>2</v>
      </c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>
        <v>5</v>
      </c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>
        <v>8</v>
      </c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>
        <v>8</v>
      </c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O265+O266</f>
        <v/>
      </c>
      <c r="P271" s="8">
        <f>P265+P266</f>
        <v/>
      </c>
      <c r="Q271" s="8">
        <f>Q265+Q266</f>
        <v/>
      </c>
      <c r="R271" s="8">
        <f>R265+R266</f>
        <v/>
      </c>
    </row>
    <row r="272">
      <c r="A272" s="8" t="n">
        <v>9</v>
      </c>
      <c r="B272" s="8" t="inlineStr">
        <is>
          <t>Geovana Mirela Dantas de Almeida</t>
        </is>
      </c>
      <c r="C272" s="7" t="n">
        <v>5</v>
      </c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IF(O270=0, 0, O265/O270)</f>
        <v/>
      </c>
      <c r="P272" s="9">
        <f>IF(P270=0, 0, P265/P270)</f>
        <v/>
      </c>
      <c r="Q272" s="9">
        <f>IF(Q270=0, 0, Q265/Q270)</f>
        <v/>
      </c>
      <c r="R272" s="9">
        <f>IF(R270=0, 0, R265/R270)</f>
        <v/>
      </c>
    </row>
    <row r="273">
      <c r="A273" s="8" t="n">
        <v>10</v>
      </c>
      <c r="B273" s="8" t="inlineStr">
        <is>
          <t>Jhon Kevin Silva e Santos</t>
        </is>
      </c>
      <c r="C273" s="7" t="n">
        <v>3</v>
      </c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>
        <v>9</v>
      </c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>
        <v>5</v>
      </c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>
        <v>4</v>
      </c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>
        <v>1</v>
      </c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>
        <v>3</v>
      </c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>
        <v>3</v>
      </c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>
        <v>9</v>
      </c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n">
        <v>4</v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>
        <f>SUM(C315:F315)/4</f>
        <v/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13" t="n"/>
      <c r="P315" s="13" t="n"/>
      <c r="Q315" s="13" t="n"/>
      <c r="R315" s="14" t="n"/>
    </row>
    <row r="316">
      <c r="A316" s="8" t="n">
        <v>1</v>
      </c>
      <c r="B316" s="8" t="inlineStr">
        <is>
          <t>Ana Beatriz Leal Q. P. De Souza</t>
        </is>
      </c>
      <c r="C316" s="7" t="n">
        <v>10</v>
      </c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>
        <v>9</v>
      </c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>
        <v>1</v>
      </c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>
        <v>7</v>
      </c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>
        <v>7</v>
      </c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>
        <v>2</v>
      </c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>
        <v>10</v>
      </c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>
        <v>7</v>
      </c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O317+O318</f>
        <v/>
      </c>
      <c r="P323" s="8">
        <f>P317+P318</f>
        <v/>
      </c>
      <c r="Q323" s="8">
        <f>Q317+Q318</f>
        <v/>
      </c>
      <c r="R323" s="8">
        <f>R317+R318</f>
        <v/>
      </c>
    </row>
    <row r="324">
      <c r="A324" s="8" t="n">
        <v>9</v>
      </c>
      <c r="B324" s="8" t="inlineStr">
        <is>
          <t>Julie Stefanelli Pereira de Luna</t>
        </is>
      </c>
      <c r="C324" s="7" t="n">
        <v>9</v>
      </c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IF(O322=0, 0, O317/O322)</f>
        <v/>
      </c>
      <c r="P324" s="9">
        <f>IF(P322=0, 0, P317/P322)</f>
        <v/>
      </c>
      <c r="Q324" s="9">
        <f>IF(Q322=0, 0, Q317/Q322)</f>
        <v/>
      </c>
      <c r="R324" s="9">
        <f>IF(R322=0, 0, R317/R322)</f>
        <v/>
      </c>
    </row>
    <row r="325">
      <c r="A325" s="8" t="n">
        <v>10</v>
      </c>
      <c r="B325" s="8" t="inlineStr">
        <is>
          <t>Kalyu Fernandes Henrique</t>
        </is>
      </c>
      <c r="C325" s="7" t="n">
        <v>1</v>
      </c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>
        <v>5</v>
      </c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>
        <v>7</v>
      </c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>
        <v>2</v>
      </c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>
        <v>8</v>
      </c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>
        <v>2</v>
      </c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>
        <v>7</v>
      </c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>
        <v>8</v>
      </c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</sheetData>
  <mergeCells count="15">
    <mergeCell ref="N55:R55"/>
    <mergeCell ref="A158:L158"/>
    <mergeCell ref="A1:J1"/>
    <mergeCell ref="A2:L2"/>
    <mergeCell ref="A210:L210"/>
    <mergeCell ref="A54:L54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rgb="00FFDAB9"/>
    <outlinePr summaryBelow="1" summaryRight="1"/>
    <pageSetUpPr/>
  </sheetPr>
  <dimension ref="A1:R399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13" t="n"/>
      <c r="P3" s="13" t="n"/>
      <c r="Q3" s="13" t="n"/>
      <c r="R3" s="14" t="n"/>
    </row>
    <row r="4">
      <c r="A4" s="8" t="n">
        <v>1</v>
      </c>
      <c r="B4" s="8" t="inlineStr">
        <is>
          <t>Alicia Natália Alves de Sousa</t>
        </is>
      </c>
      <c r="C4" s="7" t="n">
        <v>9</v>
      </c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>
        <v>10</v>
      </c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>
        <v>5</v>
      </c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>
        <v>1</v>
      </c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>
        <v>1</v>
      </c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>
        <v>8</v>
      </c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>
        <v>6</v>
      </c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>
        <v>2</v>
      </c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O5+O6</f>
        <v/>
      </c>
      <c r="P11" s="8">
        <f>P5+P6</f>
        <v/>
      </c>
      <c r="Q11" s="8">
        <f>Q5+Q6</f>
        <v/>
      </c>
      <c r="R11" s="8">
        <f>R5+R6</f>
        <v/>
      </c>
    </row>
    <row r="12">
      <c r="A12" s="8" t="n">
        <v>9</v>
      </c>
      <c r="B12" s="8" t="inlineStr">
        <is>
          <t>Keven Lucas Leite de Sousa</t>
        </is>
      </c>
      <c r="C12" s="7" t="n">
        <v>5</v>
      </c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IF(O10=0, 0, O5/O10)</f>
        <v/>
      </c>
      <c r="P12" s="9">
        <f>IF(P10=0, 0, P5/P10)</f>
        <v/>
      </c>
      <c r="Q12" s="9">
        <f>IF(Q10=0, 0, Q5/Q10)</f>
        <v/>
      </c>
      <c r="R12" s="9">
        <f>IF(R10=0, 0, R5/R10)</f>
        <v/>
      </c>
    </row>
    <row r="13">
      <c r="A13" s="8" t="n">
        <v>10</v>
      </c>
      <c r="B13" s="8" t="inlineStr">
        <is>
          <t>Leandro Junio Lima da Costa</t>
        </is>
      </c>
      <c r="C13" s="7" t="n">
        <v>9</v>
      </c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>
        <v>8</v>
      </c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>
        <v>5</v>
      </c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>
        <v>2</v>
      </c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>
        <v>7</v>
      </c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>
        <v>9</v>
      </c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>
        <v>5</v>
      </c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>
        <v>2</v>
      </c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>
        <v>7</v>
      </c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>
        <v>10</v>
      </c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>
        <v>7</v>
      </c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>
        <v>10</v>
      </c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>
        <v>3</v>
      </c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n">
        <v>2</v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>
        <f>SUM(C55:F55)/4</f>
        <v/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13" t="n"/>
      <c r="P55" s="13" t="n"/>
      <c r="Q55" s="13" t="n"/>
      <c r="R55" s="14" t="n"/>
    </row>
    <row r="56">
      <c r="A56" s="8" t="n">
        <v>1</v>
      </c>
      <c r="B56" s="8" t="inlineStr">
        <is>
          <t>Cauã Henrique Pereira da Silva</t>
        </is>
      </c>
      <c r="C56" s="7" t="n">
        <v>5</v>
      </c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>
        <v>2</v>
      </c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>
        <v>10</v>
      </c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>
        <v>3</v>
      </c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>
        <v>8</v>
      </c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>
        <v>4</v>
      </c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>
        <v>1</v>
      </c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>
        <v>5</v>
      </c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O57+O58</f>
        <v/>
      </c>
      <c r="P63" s="8">
        <f>P57+P58</f>
        <v/>
      </c>
      <c r="Q63" s="8">
        <f>Q57+Q58</f>
        <v/>
      </c>
      <c r="R63" s="8">
        <f>R57+R58</f>
        <v/>
      </c>
    </row>
    <row r="64">
      <c r="A64" s="8" t="n">
        <v>9</v>
      </c>
      <c r="B64" s="8" t="inlineStr">
        <is>
          <t>Hevelyn Diniz Fernandes</t>
        </is>
      </c>
      <c r="C64" s="7" t="n">
        <v>2</v>
      </c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IF(O62=0, 0, O57/O62)</f>
        <v/>
      </c>
      <c r="P64" s="9">
        <f>IF(P62=0, 0, P57/P62)</f>
        <v/>
      </c>
      <c r="Q64" s="9">
        <f>IF(Q62=0, 0, Q57/Q62)</f>
        <v/>
      </c>
      <c r="R64" s="9">
        <f>IF(R62=0, 0, R57/R62)</f>
        <v/>
      </c>
    </row>
    <row r="65">
      <c r="A65" s="8" t="n">
        <v>10</v>
      </c>
      <c r="B65" s="8" t="inlineStr">
        <is>
          <t>Igor Juno da Silva Oliveira</t>
        </is>
      </c>
      <c r="C65" s="7" t="n">
        <v>5</v>
      </c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>
        <v>8</v>
      </c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>
        <v>8</v>
      </c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>
        <v>3</v>
      </c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>
        <v>3</v>
      </c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>
        <v>10</v>
      </c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>
        <v>2</v>
      </c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>
        <v>9</v>
      </c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>
        <v>6</v>
      </c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>
        <v>3</v>
      </c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>
        <v>4</v>
      </c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>
        <v>3</v>
      </c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>
        <v>4</v>
      </c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>
        <v>3</v>
      </c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>
        <v>6</v>
      </c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>
        <v>3</v>
      </c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n">
        <v>9</v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>
        <f>SUM(C107:F107)/4</f>
        <v/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13" t="n"/>
      <c r="P107" s="13" t="n"/>
      <c r="Q107" s="13" t="n"/>
      <c r="R107" s="14" t="n"/>
    </row>
    <row r="108">
      <c r="A108" s="8" t="n">
        <v>1</v>
      </c>
      <c r="B108" s="8" t="inlineStr">
        <is>
          <t>Adryan Sudario Sousa</t>
        </is>
      </c>
      <c r="C108" s="7" t="n">
        <v>5</v>
      </c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>
        <v>6</v>
      </c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>
        <v>1</v>
      </c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>
        <v>6</v>
      </c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>
        <v>3</v>
      </c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>
        <v>6</v>
      </c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>
        <v>2</v>
      </c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>
        <v>1</v>
      </c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O109+O110</f>
        <v/>
      </c>
      <c r="P115" s="8">
        <f>P109+P110</f>
        <v/>
      </c>
      <c r="Q115" s="8">
        <f>Q109+Q110</f>
        <v/>
      </c>
      <c r="R115" s="8">
        <f>R109+R110</f>
        <v/>
      </c>
    </row>
    <row r="116">
      <c r="A116" s="8" t="n">
        <v>9</v>
      </c>
      <c r="B116" s="8" t="inlineStr">
        <is>
          <t>Kauã Leite Jorge Vieira da Costa</t>
        </is>
      </c>
      <c r="C116" s="7" t="n">
        <v>3</v>
      </c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IF(O114=0, 0, O109/O114)</f>
        <v/>
      </c>
      <c r="P116" s="9">
        <f>IF(P114=0, 0, P109/P114)</f>
        <v/>
      </c>
      <c r="Q116" s="9">
        <f>IF(Q114=0, 0, Q109/Q114)</f>
        <v/>
      </c>
      <c r="R116" s="9">
        <f>IF(R114=0, 0, R109/R114)</f>
        <v/>
      </c>
    </row>
    <row r="117">
      <c r="A117" s="8" t="n">
        <v>10</v>
      </c>
      <c r="B117" s="8" t="inlineStr">
        <is>
          <t>Laura Maria Monteiro Tavares</t>
        </is>
      </c>
      <c r="C117" s="7" t="n">
        <v>5</v>
      </c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>
        <v>6</v>
      </c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>
        <v>4</v>
      </c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>
        <v>9</v>
      </c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>
        <v>6</v>
      </c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>
        <v>10</v>
      </c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>
        <v>3</v>
      </c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>
        <v>1</v>
      </c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>
        <v>10</v>
      </c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>
        <v>8</v>
      </c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>
        <v>10</v>
      </c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>
        <v>8</v>
      </c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>
        <v>6</v>
      </c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n">
        <v>2</v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>
        <f>SUM(C159:F159)/4</f>
        <v/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13" t="n"/>
      <c r="P159" s="13" t="n"/>
      <c r="Q159" s="13" t="n"/>
      <c r="R159" s="14" t="n"/>
    </row>
    <row r="160">
      <c r="A160" s="8" t="n">
        <v>1</v>
      </c>
      <c r="B160" s="8" t="inlineStr">
        <is>
          <t>Agátha Fernanda Maciel de Souza</t>
        </is>
      </c>
      <c r="C160" s="7" t="n">
        <v>4</v>
      </c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>
        <v>2</v>
      </c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>
        <v>2</v>
      </c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>
        <v>2</v>
      </c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>
        <v>3</v>
      </c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>
        <v>6</v>
      </c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>
        <v>2</v>
      </c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>
        <v>6</v>
      </c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O161+O162</f>
        <v/>
      </c>
      <c r="P167" s="8">
        <f>P161+P162</f>
        <v/>
      </c>
      <c r="Q167" s="8">
        <f>Q161+Q162</f>
        <v/>
      </c>
      <c r="R167" s="8">
        <f>R161+R162</f>
        <v/>
      </c>
    </row>
    <row r="168">
      <c r="A168" s="8" t="n">
        <v>9</v>
      </c>
      <c r="B168" s="8" t="inlineStr">
        <is>
          <t>Gabriella Alves Souto Silva</t>
        </is>
      </c>
      <c r="C168" s="7" t="n">
        <v>4</v>
      </c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IF(O166=0, 0, O161/O166)</f>
        <v/>
      </c>
      <c r="P168" s="9">
        <f>IF(P166=0, 0, P161/P166)</f>
        <v/>
      </c>
      <c r="Q168" s="9">
        <f>IF(Q166=0, 0, Q161/Q166)</f>
        <v/>
      </c>
      <c r="R168" s="9">
        <f>IF(R166=0, 0, R161/R166)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>
        <v>3</v>
      </c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>
        <v>3</v>
      </c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>
        <v>2</v>
      </c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>
        <v>2</v>
      </c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>
        <v>6</v>
      </c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>
        <v>8</v>
      </c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>
        <v>10</v>
      </c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>
        <v>10</v>
      </c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>
        <v>2</v>
      </c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>
        <v>6</v>
      </c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>
        <v>1</v>
      </c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>
        <v>9</v>
      </c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>
        <v>5</v>
      </c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>
        <v>5</v>
      </c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>
        <v>6</v>
      </c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>
        <v>8</v>
      </c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n">
        <v>7</v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>
        <f>SUM(C211:F211)/4</f>
        <v/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13" t="n"/>
      <c r="P211" s="13" t="n"/>
      <c r="Q211" s="13" t="n"/>
      <c r="R211" s="14" t="n"/>
    </row>
    <row r="212">
      <c r="A212" s="8" t="n">
        <v>1</v>
      </c>
      <c r="B212" s="8" t="inlineStr">
        <is>
          <t>Ana Beatriz Pereira de Souza</t>
        </is>
      </c>
      <c r="C212" s="7" t="n">
        <v>6</v>
      </c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>
        <v>9</v>
      </c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>
        <v>6</v>
      </c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>
        <v>1</v>
      </c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>
        <v>3</v>
      </c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>
        <v>3</v>
      </c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>
        <v>5</v>
      </c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>
        <v>8</v>
      </c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O213+O214</f>
        <v/>
      </c>
      <c r="P219" s="8">
        <f>P213+P214</f>
        <v/>
      </c>
      <c r="Q219" s="8">
        <f>Q213+Q214</f>
        <v/>
      </c>
      <c r="R219" s="8">
        <f>R213+R214</f>
        <v/>
      </c>
    </row>
    <row r="220">
      <c r="A220" s="8" t="n">
        <v>9</v>
      </c>
      <c r="B220" s="8" t="inlineStr">
        <is>
          <t>Ingrid Jamile Alves Oliveira</t>
        </is>
      </c>
      <c r="C220" s="7" t="n">
        <v>9</v>
      </c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IF(O218=0, 0, O213/O218)</f>
        <v/>
      </c>
      <c r="P220" s="9">
        <f>IF(P218=0, 0, P213/P218)</f>
        <v/>
      </c>
      <c r="Q220" s="9">
        <f>IF(Q218=0, 0, Q213/Q218)</f>
        <v/>
      </c>
      <c r="R220" s="9">
        <f>IF(R218=0, 0, R213/R218)</f>
        <v/>
      </c>
    </row>
    <row r="221">
      <c r="A221" s="8" t="n">
        <v>10</v>
      </c>
      <c r="B221" s="8" t="inlineStr">
        <is>
          <t>José Hélio Vieira da Costa Segundo</t>
        </is>
      </c>
      <c r="C221" s="7" t="n">
        <v>7</v>
      </c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>
        <v>5</v>
      </c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>
        <v>6</v>
      </c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>
        <v>7</v>
      </c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>
        <v>7</v>
      </c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>
        <v>10</v>
      </c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>
        <v>4</v>
      </c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>
        <v>8</v>
      </c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>
        <v>3</v>
      </c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>
        <v>9</v>
      </c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>
        <v>1</v>
      </c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>
        <v>1</v>
      </c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>
        <v>1</v>
      </c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>
        <v>6</v>
      </c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>
        <v>1</v>
      </c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n">
        <v>3</v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>
        <f>SUM(C263:F263)/4</f>
        <v/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13" t="n"/>
      <c r="P263" s="13" t="n"/>
      <c r="Q263" s="13" t="n"/>
      <c r="R263" s="14" t="n"/>
    </row>
    <row r="264">
      <c r="A264" s="8" t="n">
        <v>1</v>
      </c>
      <c r="B264" s="8" t="inlineStr">
        <is>
          <t>Ana Luiza Xavier Dos Santos Alves</t>
        </is>
      </c>
      <c r="C264" s="7" t="n">
        <v>8</v>
      </c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>
        <v>2</v>
      </c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>
        <v>6</v>
      </c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>
        <v>1</v>
      </c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>
        <v>7</v>
      </c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>
        <v>4</v>
      </c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>
        <v>2</v>
      </c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>
        <v>2</v>
      </c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O265+O266</f>
        <v/>
      </c>
      <c r="P271" s="8">
        <f>P265+P266</f>
        <v/>
      </c>
      <c r="Q271" s="8">
        <f>Q265+Q266</f>
        <v/>
      </c>
      <c r="R271" s="8">
        <f>R265+R266</f>
        <v/>
      </c>
    </row>
    <row r="272">
      <c r="A272" s="8" t="n">
        <v>9</v>
      </c>
      <c r="B272" s="8" t="inlineStr">
        <is>
          <t>Geovana Mirela Dantas de Almeida</t>
        </is>
      </c>
      <c r="C272" s="7" t="n">
        <v>6</v>
      </c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IF(O270=0, 0, O265/O270)</f>
        <v/>
      </c>
      <c r="P272" s="9">
        <f>IF(P270=0, 0, P265/P270)</f>
        <v/>
      </c>
      <c r="Q272" s="9">
        <f>IF(Q270=0, 0, Q265/Q270)</f>
        <v/>
      </c>
      <c r="R272" s="9">
        <f>IF(R270=0, 0, R265/R270)</f>
        <v/>
      </c>
    </row>
    <row r="273">
      <c r="A273" s="8" t="n">
        <v>10</v>
      </c>
      <c r="B273" s="8" t="inlineStr">
        <is>
          <t>Jhon Kevin Silva e Santos</t>
        </is>
      </c>
      <c r="C273" s="7" t="n">
        <v>4</v>
      </c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>
        <v>7</v>
      </c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>
        <v>4</v>
      </c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>
        <v>1</v>
      </c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>
        <v>8</v>
      </c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>
        <v>10</v>
      </c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>
        <v>8</v>
      </c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>
        <v>2</v>
      </c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n">
        <v>1</v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>
        <f>SUM(C315:F315)/4</f>
        <v/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13" t="n"/>
      <c r="P315" s="13" t="n"/>
      <c r="Q315" s="13" t="n"/>
      <c r="R315" s="14" t="n"/>
    </row>
    <row r="316">
      <c r="A316" s="8" t="n">
        <v>1</v>
      </c>
      <c r="B316" s="8" t="inlineStr">
        <is>
          <t>Ana Beatriz Leal Q. P. De Souza</t>
        </is>
      </c>
      <c r="C316" s="7" t="n">
        <v>5</v>
      </c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>
        <v>7</v>
      </c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>
        <v>5</v>
      </c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>
        <v>8</v>
      </c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>
        <v>3</v>
      </c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>
        <v>7</v>
      </c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>
        <v>4</v>
      </c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>
        <v>5</v>
      </c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O317+O318</f>
        <v/>
      </c>
      <c r="P323" s="8">
        <f>P317+P318</f>
        <v/>
      </c>
      <c r="Q323" s="8">
        <f>Q317+Q318</f>
        <v/>
      </c>
      <c r="R323" s="8">
        <f>R317+R318</f>
        <v/>
      </c>
    </row>
    <row r="324">
      <c r="A324" s="8" t="n">
        <v>9</v>
      </c>
      <c r="B324" s="8" t="inlineStr">
        <is>
          <t>Julie Stefanelli Pereira de Luna</t>
        </is>
      </c>
      <c r="C324" s="7" t="n">
        <v>7</v>
      </c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IF(O322=0, 0, O317/O322)</f>
        <v/>
      </c>
      <c r="P324" s="9">
        <f>IF(P322=0, 0, P317/P322)</f>
        <v/>
      </c>
      <c r="Q324" s="9">
        <f>IF(Q322=0, 0, Q317/Q322)</f>
        <v/>
      </c>
      <c r="R324" s="9">
        <f>IF(R322=0, 0, R317/R322)</f>
        <v/>
      </c>
    </row>
    <row r="325">
      <c r="A325" s="8" t="n">
        <v>10</v>
      </c>
      <c r="B325" s="8" t="inlineStr">
        <is>
          <t>Kalyu Fernandes Henrique</t>
        </is>
      </c>
      <c r="C325" s="7" t="n">
        <v>9</v>
      </c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>
        <v>2</v>
      </c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>
        <v>3</v>
      </c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>
        <v>9</v>
      </c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>
        <v>9</v>
      </c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>
        <v>9</v>
      </c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>
        <v>4</v>
      </c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>
        <v>3</v>
      </c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</sheetData>
  <mergeCells count="15">
    <mergeCell ref="N55:R55"/>
    <mergeCell ref="A158:L158"/>
    <mergeCell ref="A1:J1"/>
    <mergeCell ref="A2:L2"/>
    <mergeCell ref="A210:L210"/>
    <mergeCell ref="A54:L54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tabColor rgb="00FFDAB9"/>
    <outlinePr summaryBelow="1" summaryRight="1"/>
    <pageSetUpPr/>
  </sheetPr>
  <dimension ref="A1:R399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13" t="n"/>
      <c r="P3" s="13" t="n"/>
      <c r="Q3" s="13" t="n"/>
      <c r="R3" s="14" t="n"/>
    </row>
    <row r="4">
      <c r="A4" s="8" t="n">
        <v>1</v>
      </c>
      <c r="B4" s="8" t="inlineStr">
        <is>
          <t>Alicia Natália Alves de Sousa</t>
        </is>
      </c>
      <c r="C4" s="7" t="n">
        <v>4</v>
      </c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>
        <v>3</v>
      </c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>
        <v>2</v>
      </c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>
        <v>3</v>
      </c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>
        <v>8</v>
      </c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>
        <v>2</v>
      </c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>
        <v>2</v>
      </c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>
        <v>1</v>
      </c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O5+O6</f>
        <v/>
      </c>
      <c r="P11" s="8">
        <f>P5+P6</f>
        <v/>
      </c>
      <c r="Q11" s="8">
        <f>Q5+Q6</f>
        <v/>
      </c>
      <c r="R11" s="8">
        <f>R5+R6</f>
        <v/>
      </c>
    </row>
    <row r="12">
      <c r="A12" s="8" t="n">
        <v>9</v>
      </c>
      <c r="B12" s="8" t="inlineStr">
        <is>
          <t>Keven Lucas Leite de Sousa</t>
        </is>
      </c>
      <c r="C12" s="7" t="n">
        <v>8</v>
      </c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IF(O10=0, 0, O5/O10)</f>
        <v/>
      </c>
      <c r="P12" s="9">
        <f>IF(P10=0, 0, P5/P10)</f>
        <v/>
      </c>
      <c r="Q12" s="9">
        <f>IF(Q10=0, 0, Q5/Q10)</f>
        <v/>
      </c>
      <c r="R12" s="9">
        <f>IF(R10=0, 0, R5/R10)</f>
        <v/>
      </c>
    </row>
    <row r="13">
      <c r="A13" s="8" t="n">
        <v>10</v>
      </c>
      <c r="B13" s="8" t="inlineStr">
        <is>
          <t>Leandro Junio Lima da Costa</t>
        </is>
      </c>
      <c r="C13" s="7" t="n">
        <v>8</v>
      </c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>
        <v>3</v>
      </c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>
        <v>5</v>
      </c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>
        <v>6</v>
      </c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>
        <v>3</v>
      </c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>
        <v>6</v>
      </c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>
        <v>6</v>
      </c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>
        <v>6</v>
      </c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>
        <v>10</v>
      </c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>
        <v>5</v>
      </c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>
        <v>6</v>
      </c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>
        <v>2</v>
      </c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>
        <v>9</v>
      </c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n">
        <v>4</v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>
        <f>SUM(C55:F55)/4</f>
        <v/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13" t="n"/>
      <c r="P55" s="13" t="n"/>
      <c r="Q55" s="13" t="n"/>
      <c r="R55" s="14" t="n"/>
    </row>
    <row r="56">
      <c r="A56" s="8" t="n">
        <v>1</v>
      </c>
      <c r="B56" s="8" t="inlineStr">
        <is>
          <t>Cauã Henrique Pereira da Silva</t>
        </is>
      </c>
      <c r="C56" s="7" t="n">
        <v>10</v>
      </c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>
        <v>6</v>
      </c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>
        <v>8</v>
      </c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>
        <v>2</v>
      </c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>
        <v>3</v>
      </c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>
        <v>6</v>
      </c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>
        <v>2</v>
      </c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>
        <v>1</v>
      </c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O57+O58</f>
        <v/>
      </c>
      <c r="P63" s="8">
        <f>P57+P58</f>
        <v/>
      </c>
      <c r="Q63" s="8">
        <f>Q57+Q58</f>
        <v/>
      </c>
      <c r="R63" s="8">
        <f>R57+R58</f>
        <v/>
      </c>
    </row>
    <row r="64">
      <c r="A64" s="8" t="n">
        <v>9</v>
      </c>
      <c r="B64" s="8" t="inlineStr">
        <is>
          <t>Hevelyn Diniz Fernandes</t>
        </is>
      </c>
      <c r="C64" s="7" t="n">
        <v>8</v>
      </c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IF(O62=0, 0, O57/O62)</f>
        <v/>
      </c>
      <c r="P64" s="9">
        <f>IF(P62=0, 0, P57/P62)</f>
        <v/>
      </c>
      <c r="Q64" s="9">
        <f>IF(Q62=0, 0, Q57/Q62)</f>
        <v/>
      </c>
      <c r="R64" s="9">
        <f>IF(R62=0, 0, R57/R62)</f>
        <v/>
      </c>
    </row>
    <row r="65">
      <c r="A65" s="8" t="n">
        <v>10</v>
      </c>
      <c r="B65" s="8" t="inlineStr">
        <is>
          <t>Igor Juno da Silva Oliveira</t>
        </is>
      </c>
      <c r="C65" s="7" t="n">
        <v>1</v>
      </c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>
        <v>4</v>
      </c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>
        <v>3</v>
      </c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>
        <v>6</v>
      </c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>
        <v>1</v>
      </c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>
        <v>6</v>
      </c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>
        <v>1</v>
      </c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>
        <v>7</v>
      </c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>
        <v>10</v>
      </c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>
        <v>9</v>
      </c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>
        <v>6</v>
      </c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>
        <v>10</v>
      </c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>
        <v>10</v>
      </c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>
        <v>5</v>
      </c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>
        <v>7</v>
      </c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>
        <v>4</v>
      </c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n">
        <v>5</v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>
        <f>SUM(C107:F107)/4</f>
        <v/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13" t="n"/>
      <c r="P107" s="13" t="n"/>
      <c r="Q107" s="13" t="n"/>
      <c r="R107" s="14" t="n"/>
    </row>
    <row r="108">
      <c r="A108" s="8" t="n">
        <v>1</v>
      </c>
      <c r="B108" s="8" t="inlineStr">
        <is>
          <t>Adryan Sudario Sousa</t>
        </is>
      </c>
      <c r="C108" s="7" t="n">
        <v>3</v>
      </c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>
        <v>2</v>
      </c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>
        <v>7</v>
      </c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>
        <v>4</v>
      </c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>
        <v>2</v>
      </c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>
        <v>2</v>
      </c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>
        <v>4</v>
      </c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>
        <v>6</v>
      </c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O109+O110</f>
        <v/>
      </c>
      <c r="P115" s="8">
        <f>P109+P110</f>
        <v/>
      </c>
      <c r="Q115" s="8">
        <f>Q109+Q110</f>
        <v/>
      </c>
      <c r="R115" s="8">
        <f>R109+R110</f>
        <v/>
      </c>
    </row>
    <row r="116">
      <c r="A116" s="8" t="n">
        <v>9</v>
      </c>
      <c r="B116" s="8" t="inlineStr">
        <is>
          <t>Kauã Leite Jorge Vieira da Costa</t>
        </is>
      </c>
      <c r="C116" s="7" t="n">
        <v>4</v>
      </c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IF(O114=0, 0, O109/O114)</f>
        <v/>
      </c>
      <c r="P116" s="9">
        <f>IF(P114=0, 0, P109/P114)</f>
        <v/>
      </c>
      <c r="Q116" s="9">
        <f>IF(Q114=0, 0, Q109/Q114)</f>
        <v/>
      </c>
      <c r="R116" s="9">
        <f>IF(R114=0, 0, R109/R114)</f>
        <v/>
      </c>
    </row>
    <row r="117">
      <c r="A117" s="8" t="n">
        <v>10</v>
      </c>
      <c r="B117" s="8" t="inlineStr">
        <is>
          <t>Laura Maria Monteiro Tavares</t>
        </is>
      </c>
      <c r="C117" s="7" t="n">
        <v>9</v>
      </c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>
        <v>3</v>
      </c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>
        <v>4</v>
      </c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>
        <v>2</v>
      </c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>
        <v>7</v>
      </c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>
        <v>4</v>
      </c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>
        <v>4</v>
      </c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>
        <v>3</v>
      </c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>
        <v>1</v>
      </c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>
        <v>5</v>
      </c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>
        <v>5</v>
      </c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>
        <v>4</v>
      </c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>
        <v>3</v>
      </c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n">
        <v>3</v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>
        <f>SUM(C159:F159)/4</f>
        <v/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13" t="n"/>
      <c r="P159" s="13" t="n"/>
      <c r="Q159" s="13" t="n"/>
      <c r="R159" s="14" t="n"/>
    </row>
    <row r="160">
      <c r="A160" s="8" t="n">
        <v>1</v>
      </c>
      <c r="B160" s="8" t="inlineStr">
        <is>
          <t>Agátha Fernanda Maciel de Souza</t>
        </is>
      </c>
      <c r="C160" s="7" t="n">
        <v>1</v>
      </c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>
        <v>5</v>
      </c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>
        <v>6</v>
      </c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>
        <v>8</v>
      </c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>
        <v>4</v>
      </c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>
        <v>2</v>
      </c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>
        <v>5</v>
      </c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>
        <v>6</v>
      </c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O161+O162</f>
        <v/>
      </c>
      <c r="P167" s="8">
        <f>P161+P162</f>
        <v/>
      </c>
      <c r="Q167" s="8">
        <f>Q161+Q162</f>
        <v/>
      </c>
      <c r="R167" s="8">
        <f>R161+R162</f>
        <v/>
      </c>
    </row>
    <row r="168">
      <c r="A168" s="8" t="n">
        <v>9</v>
      </c>
      <c r="B168" s="8" t="inlineStr">
        <is>
          <t>Gabriella Alves Souto Silva</t>
        </is>
      </c>
      <c r="C168" s="7" t="n">
        <v>3</v>
      </c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IF(O166=0, 0, O161/O166)</f>
        <v/>
      </c>
      <c r="P168" s="9">
        <f>IF(P166=0, 0, P161/P166)</f>
        <v/>
      </c>
      <c r="Q168" s="9">
        <f>IF(Q166=0, 0, Q161/Q166)</f>
        <v/>
      </c>
      <c r="R168" s="9">
        <f>IF(R166=0, 0, R161/R166)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>
        <v>5</v>
      </c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>
        <v>7</v>
      </c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>
        <v>7</v>
      </c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>
        <v>2</v>
      </c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>
        <v>2</v>
      </c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>
        <v>2</v>
      </c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>
        <v>1</v>
      </c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>
        <v>9</v>
      </c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>
        <v>7</v>
      </c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>
        <v>7</v>
      </c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>
        <v>2</v>
      </c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>
        <v>1</v>
      </c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>
        <v>10</v>
      </c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>
        <v>7</v>
      </c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>
        <v>4</v>
      </c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>
        <v>1</v>
      </c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n">
        <v>10</v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>
        <f>SUM(C211:F211)/4</f>
        <v/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13" t="n"/>
      <c r="P211" s="13" t="n"/>
      <c r="Q211" s="13" t="n"/>
      <c r="R211" s="14" t="n"/>
    </row>
    <row r="212">
      <c r="A212" s="8" t="n">
        <v>1</v>
      </c>
      <c r="B212" s="8" t="inlineStr">
        <is>
          <t>Ana Beatriz Pereira de Souza</t>
        </is>
      </c>
      <c r="C212" s="7" t="n">
        <v>3</v>
      </c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>
        <v>2</v>
      </c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>
        <v>9</v>
      </c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>
        <v>7</v>
      </c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>
        <v>8</v>
      </c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>
        <v>9</v>
      </c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>
        <v>6</v>
      </c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>
        <v>8</v>
      </c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O213+O214</f>
        <v/>
      </c>
      <c r="P219" s="8">
        <f>P213+P214</f>
        <v/>
      </c>
      <c r="Q219" s="8">
        <f>Q213+Q214</f>
        <v/>
      </c>
      <c r="R219" s="8">
        <f>R213+R214</f>
        <v/>
      </c>
    </row>
    <row r="220">
      <c r="A220" s="8" t="n">
        <v>9</v>
      </c>
      <c r="B220" s="8" t="inlineStr">
        <is>
          <t>Ingrid Jamile Alves Oliveira</t>
        </is>
      </c>
      <c r="C220" s="7" t="n">
        <v>2</v>
      </c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IF(O218=0, 0, O213/O218)</f>
        <v/>
      </c>
      <c r="P220" s="9">
        <f>IF(P218=0, 0, P213/P218)</f>
        <v/>
      </c>
      <c r="Q220" s="9">
        <f>IF(Q218=0, 0, Q213/Q218)</f>
        <v/>
      </c>
      <c r="R220" s="9">
        <f>IF(R218=0, 0, R213/R218)</f>
        <v/>
      </c>
    </row>
    <row r="221">
      <c r="A221" s="8" t="n">
        <v>10</v>
      </c>
      <c r="B221" s="8" t="inlineStr">
        <is>
          <t>José Hélio Vieira da Costa Segundo</t>
        </is>
      </c>
      <c r="C221" s="7" t="n">
        <v>9</v>
      </c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>
        <v>5</v>
      </c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>
        <v>8</v>
      </c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>
        <v>4</v>
      </c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>
        <v>1</v>
      </c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>
        <v>9</v>
      </c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>
        <v>5</v>
      </c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>
        <v>9</v>
      </c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>
        <v>3</v>
      </c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>
        <v>5</v>
      </c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>
        <v>7</v>
      </c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>
        <v>6</v>
      </c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>
        <v>4</v>
      </c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>
        <v>2</v>
      </c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>
        <v>5</v>
      </c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n">
        <v>9</v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>
        <f>SUM(C263:F263)/4</f>
        <v/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13" t="n"/>
      <c r="P263" s="13" t="n"/>
      <c r="Q263" s="13" t="n"/>
      <c r="R263" s="14" t="n"/>
    </row>
    <row r="264">
      <c r="A264" s="8" t="n">
        <v>1</v>
      </c>
      <c r="B264" s="8" t="inlineStr">
        <is>
          <t>Ana Luiza Xavier Dos Santos Alves</t>
        </is>
      </c>
      <c r="C264" s="7" t="n">
        <v>10</v>
      </c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>
        <v>3</v>
      </c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>
        <v>3</v>
      </c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>
        <v>6</v>
      </c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>
        <v>1</v>
      </c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>
        <v>7</v>
      </c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>
        <v>10</v>
      </c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>
        <v>10</v>
      </c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O265+O266</f>
        <v/>
      </c>
      <c r="P271" s="8">
        <f>P265+P266</f>
        <v/>
      </c>
      <c r="Q271" s="8">
        <f>Q265+Q266</f>
        <v/>
      </c>
      <c r="R271" s="8">
        <f>R265+R266</f>
        <v/>
      </c>
    </row>
    <row r="272">
      <c r="A272" s="8" t="n">
        <v>9</v>
      </c>
      <c r="B272" s="8" t="inlineStr">
        <is>
          <t>Geovana Mirela Dantas de Almeida</t>
        </is>
      </c>
      <c r="C272" s="7" t="n">
        <v>2</v>
      </c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IF(O270=0, 0, O265/O270)</f>
        <v/>
      </c>
      <c r="P272" s="9">
        <f>IF(P270=0, 0, P265/P270)</f>
        <v/>
      </c>
      <c r="Q272" s="9">
        <f>IF(Q270=0, 0, Q265/Q270)</f>
        <v/>
      </c>
      <c r="R272" s="9">
        <f>IF(R270=0, 0, R265/R270)</f>
        <v/>
      </c>
    </row>
    <row r="273">
      <c r="A273" s="8" t="n">
        <v>10</v>
      </c>
      <c r="B273" s="8" t="inlineStr">
        <is>
          <t>Jhon Kevin Silva e Santos</t>
        </is>
      </c>
      <c r="C273" s="7" t="n">
        <v>5</v>
      </c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>
        <v>3</v>
      </c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>
        <v>5</v>
      </c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>
        <v>8</v>
      </c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>
        <v>1</v>
      </c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>
        <v>2</v>
      </c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>
        <v>7</v>
      </c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>
        <v>4</v>
      </c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n">
        <v>7</v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>
        <f>SUM(C315:F315)/4</f>
        <v/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13" t="n"/>
      <c r="P315" s="13" t="n"/>
      <c r="Q315" s="13" t="n"/>
      <c r="R315" s="14" t="n"/>
    </row>
    <row r="316">
      <c r="A316" s="8" t="n">
        <v>1</v>
      </c>
      <c r="B316" s="8" t="inlineStr">
        <is>
          <t>Ana Beatriz Leal Q. P. De Souza</t>
        </is>
      </c>
      <c r="C316" s="7" t="n">
        <v>9</v>
      </c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>
        <v>8</v>
      </c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>
        <v>8</v>
      </c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>
        <v>1</v>
      </c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>
        <v>5</v>
      </c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>
        <v>3</v>
      </c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>
        <v>4</v>
      </c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>
        <v>9</v>
      </c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O317+O318</f>
        <v/>
      </c>
      <c r="P323" s="8">
        <f>P317+P318</f>
        <v/>
      </c>
      <c r="Q323" s="8">
        <f>Q317+Q318</f>
        <v/>
      </c>
      <c r="R323" s="8">
        <f>R317+R318</f>
        <v/>
      </c>
    </row>
    <row r="324">
      <c r="A324" s="8" t="n">
        <v>9</v>
      </c>
      <c r="B324" s="8" t="inlineStr">
        <is>
          <t>Julie Stefanelli Pereira de Luna</t>
        </is>
      </c>
      <c r="C324" s="7" t="n">
        <v>2</v>
      </c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IF(O322=0, 0, O317/O322)</f>
        <v/>
      </c>
      <c r="P324" s="9">
        <f>IF(P322=0, 0, P317/P322)</f>
        <v/>
      </c>
      <c r="Q324" s="9">
        <f>IF(Q322=0, 0, Q317/Q322)</f>
        <v/>
      </c>
      <c r="R324" s="9">
        <f>IF(R322=0, 0, R317/R322)</f>
        <v/>
      </c>
    </row>
    <row r="325">
      <c r="A325" s="8" t="n">
        <v>10</v>
      </c>
      <c r="B325" s="8" t="inlineStr">
        <is>
          <t>Kalyu Fernandes Henrique</t>
        </is>
      </c>
      <c r="C325" s="7" t="n">
        <v>8</v>
      </c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>
        <v>8</v>
      </c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>
        <v>3</v>
      </c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>
        <v>8</v>
      </c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>
        <v>10</v>
      </c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>
        <v>3</v>
      </c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>
        <v>1</v>
      </c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>
        <v>2</v>
      </c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</sheetData>
  <mergeCells count="15">
    <mergeCell ref="N55:R55"/>
    <mergeCell ref="A158:L158"/>
    <mergeCell ref="A1:J1"/>
    <mergeCell ref="A2:L2"/>
    <mergeCell ref="A210:L210"/>
    <mergeCell ref="A54:L54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tabColor rgb="00FFDAB9"/>
    <outlinePr summaryBelow="1" summaryRight="1"/>
    <pageSetUpPr/>
  </sheetPr>
  <dimension ref="A1:R399"/>
  <sheetViews>
    <sheetView workbookViewId="0">
      <selection activeCell="A1" sqref="A1"/>
    </sheetView>
  </sheetViews>
  <sheetFormatPr baseColWidth="8" defaultRowHeight="15"/>
  <cols>
    <col width="3.78" customWidth="1" min="1" max="1"/>
    <col width="56.7" customWidth="1" min="2" max="2"/>
    <col width="11.34" customWidth="1" min="3" max="3"/>
    <col width="11.34" customWidth="1" min="4" max="4"/>
    <col width="11.34" customWidth="1" min="5" max="5"/>
    <col width="11.34" customWidth="1" min="6" max="6"/>
    <col width="11.34" customWidth="1" min="7" max="7"/>
    <col width="11.34" customWidth="1" min="8" max="8"/>
    <col width="11.34" customWidth="1" min="9" max="9"/>
    <col width="37.8" customWidth="1" min="10" max="10"/>
    <col width="11.34" customWidth="1" min="11" max="11"/>
    <col width="11.34" customWidth="1" min="12" max="12"/>
    <col width="25" customWidth="1" min="14" max="14"/>
    <col width="10" customWidth="1" min="15" max="15"/>
    <col width="10" customWidth="1" min="16" max="16"/>
    <col width="10" customWidth="1" min="17" max="17"/>
    <col width="10" customWidth="1" min="18" max="18"/>
  </cols>
  <sheetData>
    <row r="1" ht="158.25" customHeight="1">
      <c r="A1" s="1" t="inlineStr">
        <is>
          <t>COMPOSITOR LUIS RAMALHO</t>
        </is>
      </c>
    </row>
    <row r="2" ht="30" customHeight="1">
      <c r="A2" s="2" t="inlineStr">
        <is>
          <t>1º ANO A</t>
        </is>
      </c>
    </row>
    <row r="3">
      <c r="A3" s="3" t="inlineStr">
        <is>
          <t>Nº</t>
        </is>
      </c>
      <c r="B3" s="4" t="inlineStr">
        <is>
          <t>Nome do Aluno</t>
        </is>
      </c>
      <c r="C3" s="5" t="inlineStr">
        <is>
          <t>1º BIM</t>
        </is>
      </c>
      <c r="D3" s="5" t="inlineStr">
        <is>
          <t>2º BIM</t>
        </is>
      </c>
      <c r="E3" s="5" t="inlineStr">
        <is>
          <t>3º BIM</t>
        </is>
      </c>
      <c r="F3" s="5" t="inlineStr">
        <is>
          <t>4º BIM</t>
        </is>
      </c>
      <c r="G3" s="12" t="inlineStr">
        <is>
          <t>NF</t>
        </is>
      </c>
      <c r="H3" s="3" t="inlineStr">
        <is>
          <t>MG</t>
        </is>
      </c>
      <c r="I3" s="3" t="inlineStr">
        <is>
          <t>MF</t>
        </is>
      </c>
      <c r="J3" s="6" t="inlineStr">
        <is>
          <t>SITUAÇÃO DO ALUNO</t>
        </is>
      </c>
      <c r="K3" s="3" t="inlineStr">
        <is>
          <t>PF</t>
        </is>
      </c>
      <c r="L3" s="3" t="inlineStr">
        <is>
          <t>SF</t>
        </is>
      </c>
      <c r="N3" s="3" t="inlineStr">
        <is>
          <t>Resumo da Turma</t>
        </is>
      </c>
      <c r="O3" s="13" t="n"/>
      <c r="P3" s="13" t="n"/>
      <c r="Q3" s="13" t="n"/>
      <c r="R3" s="14" t="n"/>
    </row>
    <row r="4">
      <c r="A4" s="8" t="n">
        <v>1</v>
      </c>
      <c r="B4" s="8" t="inlineStr">
        <is>
          <t>Alicia Natália Alves de Sousa</t>
        </is>
      </c>
      <c r="C4" s="7" t="n">
        <v>2</v>
      </c>
      <c r="D4" s="7" t="n"/>
      <c r="E4" s="7" t="n"/>
      <c r="F4" s="7" t="n"/>
      <c r="G4" s="8">
        <f>AVERAGE(C4:F4)</f>
        <v/>
      </c>
      <c r="H4" s="8">
        <f>SUM(C4:F4)/4</f>
        <v/>
      </c>
      <c r="I4" s="8">
        <f>IF(H4&lt;7, (0.6*H4) + (0.4*G4), "-")</f>
        <v/>
      </c>
      <c r="J4" s="8">
        <f>IF(H4&lt;2.5, "REPROVADO", IF(H4&lt;7, "FINAL", "APROVADO"))</f>
        <v/>
      </c>
      <c r="K4" s="8">
        <f>IF(H4&lt;7, (12.5 - (1.5*H4)), "-")</f>
        <v/>
      </c>
      <c r="L4" s="8">
        <f>IF(G4&gt;=K4, "AF", "-")</f>
        <v/>
      </c>
      <c r="N4" s="7" t="n"/>
      <c r="O4" s="5" t="inlineStr">
        <is>
          <t>1º Bimestre</t>
        </is>
      </c>
      <c r="P4" s="5" t="inlineStr">
        <is>
          <t>2º Bimestre</t>
        </is>
      </c>
      <c r="Q4" s="5" t="inlineStr">
        <is>
          <t>3º Bimestre</t>
        </is>
      </c>
      <c r="R4" s="5" t="inlineStr">
        <is>
          <t>4º Bimestre</t>
        </is>
      </c>
    </row>
    <row r="5">
      <c r="A5" s="8" t="n">
        <v>2</v>
      </c>
      <c r="B5" s="8" t="inlineStr">
        <is>
          <t>Carlos Eduardo de Freitas Silvino</t>
        </is>
      </c>
      <c r="C5" s="7" t="n">
        <v>5</v>
      </c>
      <c r="D5" s="7" t="n"/>
      <c r="E5" s="7" t="n"/>
      <c r="F5" s="7" t="n"/>
      <c r="G5" s="8">
        <f>AVERAGE(C5:F5)</f>
        <v/>
      </c>
      <c r="H5" s="8">
        <f>SUM(C5:F5)/4</f>
        <v/>
      </c>
      <c r="I5" s="8">
        <f>IF(H5&lt;7, (0.6*H5) + (0.4*G5), "-")</f>
        <v/>
      </c>
      <c r="J5" s="8">
        <f>IF(H5&lt;2.5, "REPROVADO", IF(H5&lt;7, "FINAL", "APROVADO"))</f>
        <v/>
      </c>
      <c r="K5" s="8">
        <f>IF(H5&lt;7, (12.5 - (1.5*H5)), "-")</f>
        <v/>
      </c>
      <c r="L5" s="8">
        <f>IF(G5&gt;=K5, "AF", "-")</f>
        <v/>
      </c>
      <c r="N5" s="8" t="inlineStr">
        <is>
          <t>ALUNOS APROVADOS</t>
        </is>
      </c>
      <c r="O5" s="8">
        <f>COUNTIF(C4:C38, "&gt;=7")</f>
        <v/>
      </c>
      <c r="P5" s="8">
        <f>COUNTIF(D4:D38, "&gt;=7")</f>
        <v/>
      </c>
      <c r="Q5" s="8">
        <f>COUNTIF(E4:E38, "&gt;=7")</f>
        <v/>
      </c>
      <c r="R5" s="8">
        <f>COUNTIF(F4:F38, "&gt;=7")</f>
        <v/>
      </c>
    </row>
    <row r="6">
      <c r="A6" s="8" t="n">
        <v>3</v>
      </c>
      <c r="B6" s="8" t="inlineStr">
        <is>
          <t>Cicera Tayna Gomes Rocha</t>
        </is>
      </c>
      <c r="C6" s="7" t="n">
        <v>5</v>
      </c>
      <c r="D6" s="7" t="n"/>
      <c r="E6" s="7" t="n"/>
      <c r="F6" s="7" t="n"/>
      <c r="G6" s="8">
        <f>AVERAGE(C6:F6)</f>
        <v/>
      </c>
      <c r="H6" s="8">
        <f>SUM(C6:F6)/4</f>
        <v/>
      </c>
      <c r="I6" s="8">
        <f>IF(H6&lt;7, (0.6*H6) + (0.4*G6), "-")</f>
        <v/>
      </c>
      <c r="J6" s="8">
        <f>IF(H6&lt;2.5, "REPROVADO", IF(H6&lt;7, "FINAL", "APROVADO"))</f>
        <v/>
      </c>
      <c r="K6" s="8">
        <f>IF(H6&lt;7, (12.5 - (1.5*H6)), "-")</f>
        <v/>
      </c>
      <c r="L6" s="8">
        <f>IF(G6&gt;=K6, "AF", "-")</f>
        <v/>
      </c>
      <c r="N6" s="8" t="inlineStr">
        <is>
          <t>ALUNOS REPROVADOS</t>
        </is>
      </c>
      <c r="O6" s="8">
        <f>COUNTIF(C4:C38, "&lt;7")</f>
        <v/>
      </c>
      <c r="P6" s="8">
        <f>COUNTIF(D4:D38, "&lt;7")</f>
        <v/>
      </c>
      <c r="Q6" s="8">
        <f>COUNTIF(E4:E38, "&lt;7")</f>
        <v/>
      </c>
      <c r="R6" s="8">
        <f>COUNTIF(F4:F38, "&lt;7")</f>
        <v/>
      </c>
    </row>
    <row r="7">
      <c r="A7" s="8" t="n">
        <v>4</v>
      </c>
      <c r="B7" s="8" t="inlineStr">
        <is>
          <t>Elias Alves Barbosa</t>
        </is>
      </c>
      <c r="C7" s="7" t="n">
        <v>2</v>
      </c>
      <c r="D7" s="7" t="n"/>
      <c r="E7" s="7" t="n"/>
      <c r="F7" s="7" t="n"/>
      <c r="G7" s="8">
        <f>AVERAGE(C7:F7)</f>
        <v/>
      </c>
      <c r="H7" s="8">
        <f>SUM(C7:F7)/4</f>
        <v/>
      </c>
      <c r="I7" s="8">
        <f>IF(H7&lt;7, (0.6*H7) + (0.4*G7), "-")</f>
        <v/>
      </c>
      <c r="J7" s="8">
        <f>IF(H7&lt;2.5, "REPROVADO", IF(H7&lt;7, "FINAL", "APROVADO"))</f>
        <v/>
      </c>
      <c r="K7" s="8">
        <f>IF(H7&lt;7, (12.5 - (1.5*H7)), "-")</f>
        <v/>
      </c>
      <c r="L7" s="8">
        <f>IF(G7&gt;=K7, "AF", "-")</f>
        <v/>
      </c>
      <c r="N7" s="8" t="inlineStr">
        <is>
          <t>Nº ALUNOS COM MÉDIA &gt; 8,0</t>
        </is>
      </c>
      <c r="O7" s="8">
        <f>COUNTIF(C4:C38, "&gt;=8")</f>
        <v/>
      </c>
      <c r="P7" s="8">
        <f>COUNTIF(D4:D38, "&gt;=8")</f>
        <v/>
      </c>
      <c r="Q7" s="8">
        <f>COUNTIF(E4:E38, "&gt;=8")</f>
        <v/>
      </c>
      <c r="R7" s="8">
        <f>COUNTIF(F4:F38, "&gt;=8")</f>
        <v/>
      </c>
    </row>
    <row r="8">
      <c r="A8" s="8" t="n">
        <v>5</v>
      </c>
      <c r="B8" s="8" t="inlineStr">
        <is>
          <t>Geovanna da Silva Freira</t>
        </is>
      </c>
      <c r="C8" s="7" t="n">
        <v>10</v>
      </c>
      <c r="D8" s="7" t="n"/>
      <c r="E8" s="7" t="n"/>
      <c r="F8" s="7" t="n"/>
      <c r="G8" s="8">
        <f>AVERAGE(C8:F8)</f>
        <v/>
      </c>
      <c r="H8" s="8">
        <f>SUM(C8:F8)/4</f>
        <v/>
      </c>
      <c r="I8" s="8">
        <f>IF(H8&lt;7, (0.6*H8) + (0.4*G8), "-")</f>
        <v/>
      </c>
      <c r="J8" s="8">
        <f>IF(H8&lt;2.5, "REPROVADO", IF(H8&lt;7, "FINAL", "APROVADO"))</f>
        <v/>
      </c>
      <c r="K8" s="8">
        <f>IF(H8&lt;7, (12.5 - (1.5*H8)), "-")</f>
        <v/>
      </c>
      <c r="L8" s="8">
        <f>IF(G8&gt;=K8, "AF", "-")</f>
        <v/>
      </c>
      <c r="N8" s="8" t="inlineStr">
        <is>
          <t>Nº ALUNOS QUE NÃO ATINGIRAM MÉDIA &gt; 8,0</t>
        </is>
      </c>
      <c r="O8" s="8">
        <f>COUNTIF(C4:C38, "&lt;8")</f>
        <v/>
      </c>
      <c r="P8" s="8">
        <f>COUNTIF(D4:D38, "&lt;8")</f>
        <v/>
      </c>
      <c r="Q8" s="8">
        <f>COUNTIF(E4:E38, "&lt;8")</f>
        <v/>
      </c>
      <c r="R8" s="8">
        <f>COUNTIF(F4:F38, "&lt;8")</f>
        <v/>
      </c>
    </row>
    <row r="9">
      <c r="A9" s="8" t="n">
        <v>6</v>
      </c>
      <c r="B9" s="8" t="inlineStr">
        <is>
          <t>Ingrid walescka Moreira do Nascimento</t>
        </is>
      </c>
      <c r="C9" s="7" t="n">
        <v>1</v>
      </c>
      <c r="D9" s="7" t="n"/>
      <c r="E9" s="7" t="n"/>
      <c r="F9" s="7" t="n"/>
      <c r="G9" s="8">
        <f>AVERAGE(C9:F9)</f>
        <v/>
      </c>
      <c r="H9" s="8">
        <f>SUM(C9:F9)/4</f>
        <v/>
      </c>
      <c r="I9" s="8">
        <f>IF(H9&lt;7, (0.6*H9) + (0.4*G9), "-")</f>
        <v/>
      </c>
      <c r="J9" s="8">
        <f>IF(H9&lt;2.5, "REPROVADO", IF(H9&lt;7, "FINAL", "APROVADO"))</f>
        <v/>
      </c>
      <c r="K9" s="8">
        <f>IF(H9&lt;7, (12.5 - (1.5*H9)), "-")</f>
        <v/>
      </c>
      <c r="L9" s="8">
        <f>IF(G9&gt;=K9, "AF", "-")</f>
        <v/>
      </c>
      <c r="N9" s="8" t="inlineStr">
        <is>
          <t>PERCENTUAL DE MÉDIAS &gt; 5,0</t>
        </is>
      </c>
      <c r="O9" s="9">
        <f>COUNTIF(C4:C38, "&gt;=5")/COUNTA(C4:C38)</f>
        <v/>
      </c>
      <c r="P9" s="9">
        <f>COUNTIF(D4:D38, "&gt;=5")/COUNTA(D4:D38)</f>
        <v/>
      </c>
      <c r="Q9" s="9">
        <f>COUNTIF(E4:E38, "&gt;=5")/COUNTA(E4:E38)</f>
        <v/>
      </c>
      <c r="R9" s="9">
        <f>COUNTIF(F4:F38, "&gt;=5")/COUNTA(F4:F38)</f>
        <v/>
      </c>
    </row>
    <row r="10">
      <c r="A10" s="8" t="n">
        <v>7</v>
      </c>
      <c r="B10" s="8" t="inlineStr">
        <is>
          <t>Jonathan Caio Gonçalves de Lima</t>
        </is>
      </c>
      <c r="C10" s="7" t="n">
        <v>7</v>
      </c>
      <c r="D10" s="7" t="n"/>
      <c r="E10" s="7" t="n"/>
      <c r="F10" s="7" t="n"/>
      <c r="G10" s="8">
        <f>AVERAGE(C10:F10)</f>
        <v/>
      </c>
      <c r="H10" s="8">
        <f>SUM(C10:F10)/4</f>
        <v/>
      </c>
      <c r="I10" s="8">
        <f>IF(H10&lt;7, (0.6*H10) + (0.4*G10), "-")</f>
        <v/>
      </c>
      <c r="J10" s="8">
        <f>IF(H10&lt;2.5, "REPROVADO", IF(H10&lt;7, "FINAL", "APROVADO"))</f>
        <v/>
      </c>
      <c r="K10" s="8">
        <f>IF(H10&lt;7, (12.5 - (1.5*H10)), "-")</f>
        <v/>
      </c>
      <c r="L10" s="8">
        <f>IF(G10&gt;=K10, "AF", "-")</f>
        <v/>
      </c>
      <c r="N10" s="8" t="inlineStr">
        <is>
          <t>PERCENTUAL DE MÉDIAS &lt; 5,0</t>
        </is>
      </c>
      <c r="O10" s="9">
        <f>COUNTIF(C4:C38, "&lt;5")/COUNTA(C4:C38)</f>
        <v/>
      </c>
      <c r="P10" s="9">
        <f>COUNTIF(D4:D38, "&lt;5")/COUNTA(D4:D38)</f>
        <v/>
      </c>
      <c r="Q10" s="9">
        <f>COUNTIF(E4:E38, "&lt;5")/COUNTA(E4:E38)</f>
        <v/>
      </c>
      <c r="R10" s="9">
        <f>COUNTIF(F4:F38, "&lt;5")/COUNTA(F4:F38)</f>
        <v/>
      </c>
    </row>
    <row r="11">
      <c r="A11" s="8" t="n">
        <v>8</v>
      </c>
      <c r="B11" s="8" t="inlineStr">
        <is>
          <t>Jordânia Lima da Costa</t>
        </is>
      </c>
      <c r="C11" s="7" t="n">
        <v>3</v>
      </c>
      <c r="D11" s="7" t="n"/>
      <c r="E11" s="7" t="n"/>
      <c r="F11" s="7" t="n"/>
      <c r="G11" s="8">
        <f>AVERAGE(C11:F11)</f>
        <v/>
      </c>
      <c r="H11" s="8">
        <f>SUM(C11:F11)/4</f>
        <v/>
      </c>
      <c r="I11" s="8">
        <f>IF(H11&lt;7, (0.6*H11) + (0.4*G11), "-")</f>
        <v/>
      </c>
      <c r="J11" s="8">
        <f>IF(H11&lt;2.5, "REPROVADO", IF(H11&lt;7, "FINAL", "APROVADO"))</f>
        <v/>
      </c>
      <c r="K11" s="8">
        <f>IF(H11&lt;7, (12.5 - (1.5*H11)), "-")</f>
        <v/>
      </c>
      <c r="L11" s="8">
        <f>IF(G11&gt;=K11, "AF", "-")</f>
        <v/>
      </c>
      <c r="N11" s="8" t="inlineStr">
        <is>
          <t>MATRÍCULAS</t>
        </is>
      </c>
      <c r="O11" s="8">
        <f>O5+O6</f>
        <v/>
      </c>
      <c r="P11" s="8">
        <f>P5+P6</f>
        <v/>
      </c>
      <c r="Q11" s="8">
        <f>Q5+Q6</f>
        <v/>
      </c>
      <c r="R11" s="8">
        <f>R5+R6</f>
        <v/>
      </c>
    </row>
    <row r="12">
      <c r="A12" s="8" t="n">
        <v>9</v>
      </c>
      <c r="B12" s="8" t="inlineStr">
        <is>
          <t>Keven Lucas Leite de Sousa</t>
        </is>
      </c>
      <c r="C12" s="7" t="n">
        <v>8</v>
      </c>
      <c r="D12" s="7" t="n"/>
      <c r="E12" s="7" t="n"/>
      <c r="F12" s="7" t="n"/>
      <c r="G12" s="8">
        <f>AVERAGE(C12:F12)</f>
        <v/>
      </c>
      <c r="H12" s="8">
        <f>SUM(C12:F12)/4</f>
        <v/>
      </c>
      <c r="I12" s="8">
        <f>IF(H12&lt;7, (0.6*H12) + (0.4*G12), "-")</f>
        <v/>
      </c>
      <c r="J12" s="8">
        <f>IF(H12&lt;2.5, "REPROVADO", IF(H12&lt;7, "FINAL", "APROVADO"))</f>
        <v/>
      </c>
      <c r="K12" s="8">
        <f>IF(H12&lt;7, (12.5 - (1.5*H12)), "-")</f>
        <v/>
      </c>
      <c r="L12" s="8">
        <f>IF(G12&gt;=K12, "AF", "-")</f>
        <v/>
      </c>
      <c r="N12" s="8" t="inlineStr">
        <is>
          <t>TAXA DE APROVAÇÃO (%)</t>
        </is>
      </c>
      <c r="O12" s="9">
        <f>IF(O10=0, 0, O5/O10)</f>
        <v/>
      </c>
      <c r="P12" s="9">
        <f>IF(P10=0, 0, P5/P10)</f>
        <v/>
      </c>
      <c r="Q12" s="9">
        <f>IF(Q10=0, 0, Q5/Q10)</f>
        <v/>
      </c>
      <c r="R12" s="9">
        <f>IF(R10=0, 0, R5/R10)</f>
        <v/>
      </c>
    </row>
    <row r="13">
      <c r="A13" s="8" t="n">
        <v>10</v>
      </c>
      <c r="B13" s="8" t="inlineStr">
        <is>
          <t>Leandro Junio Lima da Costa</t>
        </is>
      </c>
      <c r="C13" s="7" t="n">
        <v>10</v>
      </c>
      <c r="D13" s="7" t="n"/>
      <c r="E13" s="7" t="n"/>
      <c r="F13" s="7" t="n"/>
      <c r="G13" s="8">
        <f>AVERAGE(C13:F13)</f>
        <v/>
      </c>
      <c r="H13" s="8">
        <f>SUM(C13:F13)/4</f>
        <v/>
      </c>
      <c r="I13" s="8">
        <f>IF(H13&lt;7, (0.6*H13) + (0.4*G13), "-")</f>
        <v/>
      </c>
      <c r="J13" s="8">
        <f>IF(H13&lt;2.5, "REPROVADO", IF(H13&lt;7, "FINAL", "APROVADO"))</f>
        <v/>
      </c>
      <c r="K13" s="8">
        <f>IF(H13&lt;7, (12.5 - (1.5*H13)), "-")</f>
        <v/>
      </c>
      <c r="L13" s="8">
        <f>IF(G13&gt;=K13, "AF", "-")</f>
        <v/>
      </c>
    </row>
    <row r="14">
      <c r="A14" s="8" t="n">
        <v>11</v>
      </c>
      <c r="B14" s="8" t="inlineStr">
        <is>
          <t>Lendryus Lima da Costa</t>
        </is>
      </c>
      <c r="C14" s="7" t="n">
        <v>3</v>
      </c>
      <c r="D14" s="7" t="n"/>
      <c r="E14" s="7" t="n"/>
      <c r="F14" s="7" t="n"/>
      <c r="G14" s="8">
        <f>AVERAGE(C14:F14)</f>
        <v/>
      </c>
      <c r="H14" s="8">
        <f>SUM(C14:F14)/4</f>
        <v/>
      </c>
      <c r="I14" s="8">
        <f>IF(H14&lt;7, (0.6*H14) + (0.4*G14), "-")</f>
        <v/>
      </c>
      <c r="J14" s="8">
        <f>IF(H14&lt;2.5, "REPROVADO", IF(H14&lt;7, "FINAL", "APROVADO"))</f>
        <v/>
      </c>
      <c r="K14" s="8">
        <f>IF(H14&lt;7, (12.5 - (1.5*H14)), "-")</f>
        <v/>
      </c>
      <c r="L14" s="8">
        <f>IF(G14&gt;=K14, "AF", "-")</f>
        <v/>
      </c>
    </row>
    <row r="15">
      <c r="A15" s="8" t="n">
        <v>12</v>
      </c>
      <c r="B15" s="8" t="inlineStr">
        <is>
          <t>Leticia Monteiro Costa da Cruz</t>
        </is>
      </c>
      <c r="C15" s="7" t="n">
        <v>1</v>
      </c>
      <c r="D15" s="7" t="n"/>
      <c r="E15" s="7" t="n"/>
      <c r="F15" s="7" t="n"/>
      <c r="G15" s="8">
        <f>AVERAGE(C15:F15)</f>
        <v/>
      </c>
      <c r="H15" s="8">
        <f>SUM(C15:F15)/4</f>
        <v/>
      </c>
      <c r="I15" s="8">
        <f>IF(H15&lt;7, (0.6*H15) + (0.4*G15), "-")</f>
        <v/>
      </c>
      <c r="J15" s="8">
        <f>IF(H15&lt;2.5, "REPROVADO", IF(H15&lt;7, "FINAL", "APROVADO"))</f>
        <v/>
      </c>
      <c r="K15" s="8">
        <f>IF(H15&lt;7, (12.5 - (1.5*H15)), "-")</f>
        <v/>
      </c>
      <c r="L15" s="8">
        <f>IF(G15&gt;=K15, "AF", "-")</f>
        <v/>
      </c>
    </row>
    <row r="16">
      <c r="A16" s="8" t="n">
        <v>13</v>
      </c>
      <c r="B16" s="8" t="inlineStr">
        <is>
          <t>Lorenna Gentil Peixoto</t>
        </is>
      </c>
      <c r="C16" s="7" t="n">
        <v>10</v>
      </c>
      <c r="D16" s="7" t="n"/>
      <c r="E16" s="7" t="n"/>
      <c r="F16" s="7" t="n"/>
      <c r="G16" s="8">
        <f>AVERAGE(C16:F16)</f>
        <v/>
      </c>
      <c r="H16" s="8">
        <f>SUM(C16:F16)/4</f>
        <v/>
      </c>
      <c r="I16" s="8">
        <f>IF(H16&lt;7, (0.6*H16) + (0.4*G16), "-")</f>
        <v/>
      </c>
      <c r="J16" s="8">
        <f>IF(H16&lt;2.5, "REPROVADO", IF(H16&lt;7, "FINAL", "APROVADO"))</f>
        <v/>
      </c>
      <c r="K16" s="8">
        <f>IF(H16&lt;7, (12.5 - (1.5*H16)), "-")</f>
        <v/>
      </c>
      <c r="L16" s="8">
        <f>IF(G16&gt;=K16, "AF", "-")</f>
        <v/>
      </c>
    </row>
    <row r="17">
      <c r="A17" s="8" t="n">
        <v>14</v>
      </c>
      <c r="B17" s="8" t="inlineStr">
        <is>
          <t>Lousysy Sophia de FreitasGomes</t>
        </is>
      </c>
      <c r="C17" s="7" t="n">
        <v>9</v>
      </c>
      <c r="D17" s="7" t="n"/>
      <c r="E17" s="7" t="n"/>
      <c r="F17" s="7" t="n"/>
      <c r="G17" s="8">
        <f>AVERAGE(C17:F17)</f>
        <v/>
      </c>
      <c r="H17" s="8">
        <f>SUM(C17:F17)/4</f>
        <v/>
      </c>
      <c r="I17" s="8">
        <f>IF(H17&lt;7, (0.6*H17) + (0.4*G17), "-")</f>
        <v/>
      </c>
      <c r="J17" s="8">
        <f>IF(H17&lt;2.5, "REPROVADO", IF(H17&lt;7, "FINAL", "APROVADO"))</f>
        <v/>
      </c>
      <c r="K17" s="8">
        <f>IF(H17&lt;7, (12.5 - (1.5*H17)), "-")</f>
        <v/>
      </c>
      <c r="L17" s="8">
        <f>IF(G17&gt;=K17, "AF", "-")</f>
        <v/>
      </c>
    </row>
    <row r="18">
      <c r="A18" s="8" t="n">
        <v>15</v>
      </c>
      <c r="B18" s="8" t="inlineStr">
        <is>
          <t>Marina Luiza Santos Vasconcelos</t>
        </is>
      </c>
      <c r="C18" s="7" t="n">
        <v>10</v>
      </c>
      <c r="D18" s="7" t="n"/>
      <c r="E18" s="7" t="n"/>
      <c r="F18" s="7" t="n"/>
      <c r="G18" s="8">
        <f>AVERAGE(C18:F18)</f>
        <v/>
      </c>
      <c r="H18" s="8">
        <f>SUM(C18:F18)/4</f>
        <v/>
      </c>
      <c r="I18" s="8">
        <f>IF(H18&lt;7, (0.6*H18) + (0.4*G18), "-")</f>
        <v/>
      </c>
      <c r="J18" s="8">
        <f>IF(H18&lt;2.5, "REPROVADO", IF(H18&lt;7, "FINAL", "APROVADO"))</f>
        <v/>
      </c>
      <c r="K18" s="8">
        <f>IF(H18&lt;7, (12.5 - (1.5*H18)), "-")</f>
        <v/>
      </c>
      <c r="L18" s="8">
        <f>IF(G18&gt;=K18, "AF", "-")</f>
        <v/>
      </c>
    </row>
    <row r="19">
      <c r="A19" s="8" t="n">
        <v>16</v>
      </c>
      <c r="B19" s="8" t="inlineStr">
        <is>
          <t>Mirella Ferreira de França</t>
        </is>
      </c>
      <c r="C19" s="7" t="n">
        <v>8</v>
      </c>
      <c r="D19" s="7" t="n"/>
      <c r="E19" s="7" t="n"/>
      <c r="F19" s="7" t="n"/>
      <c r="G19" s="8">
        <f>AVERAGE(C19:F19)</f>
        <v/>
      </c>
      <c r="H19" s="8">
        <f>SUM(C19:F19)/4</f>
        <v/>
      </c>
      <c r="I19" s="8">
        <f>IF(H19&lt;7, (0.6*H19) + (0.4*G19), "-")</f>
        <v/>
      </c>
      <c r="J19" s="8">
        <f>IF(H19&lt;2.5, "REPROVADO", IF(H19&lt;7, "FINAL", "APROVADO"))</f>
        <v/>
      </c>
      <c r="K19" s="8">
        <f>IF(H19&lt;7, (12.5 - (1.5*H19)), "-")</f>
        <v/>
      </c>
      <c r="L19" s="8">
        <f>IF(G19&gt;=K19, "AF", "-")</f>
        <v/>
      </c>
    </row>
    <row r="20">
      <c r="A20" s="8" t="n">
        <v>17</v>
      </c>
      <c r="B20" s="8" t="inlineStr">
        <is>
          <t>Rafaela Marques Imbiriba dos Santos</t>
        </is>
      </c>
      <c r="C20" s="7" t="n">
        <v>5</v>
      </c>
      <c r="D20" s="7" t="n"/>
      <c r="E20" s="7" t="n"/>
      <c r="F20" s="7" t="n"/>
      <c r="G20" s="8">
        <f>AVERAGE(C20:F20)</f>
        <v/>
      </c>
      <c r="H20" s="8">
        <f>SUM(C20:F20)/4</f>
        <v/>
      </c>
      <c r="I20" s="8">
        <f>IF(H20&lt;7, (0.6*H20) + (0.4*G20), "-")</f>
        <v/>
      </c>
      <c r="J20" s="8">
        <f>IF(H20&lt;2.5, "REPROVADO", IF(H20&lt;7, "FINAL", "APROVADO"))</f>
        <v/>
      </c>
      <c r="K20" s="8">
        <f>IF(H20&lt;7, (12.5 - (1.5*H20)), "-")</f>
        <v/>
      </c>
      <c r="L20" s="8">
        <f>IF(G20&gt;=K20, "AF", "-")</f>
        <v/>
      </c>
    </row>
    <row r="21">
      <c r="A21" s="8" t="n">
        <v>18</v>
      </c>
      <c r="B21" s="8" t="inlineStr">
        <is>
          <t>Rafael Martins da Silva</t>
        </is>
      </c>
      <c r="C21" s="7" t="n">
        <v>7</v>
      </c>
      <c r="D21" s="7" t="n"/>
      <c r="E21" s="7" t="n"/>
      <c r="F21" s="7" t="n"/>
      <c r="G21" s="8">
        <f>AVERAGE(C21:F21)</f>
        <v/>
      </c>
      <c r="H21" s="8">
        <f>SUM(C21:F21)/4</f>
        <v/>
      </c>
      <c r="I21" s="8">
        <f>IF(H21&lt;7, (0.6*H21) + (0.4*G21), "-")</f>
        <v/>
      </c>
      <c r="J21" s="8">
        <f>IF(H21&lt;2.5, "REPROVADO", IF(H21&lt;7, "FINAL", "APROVADO"))</f>
        <v/>
      </c>
      <c r="K21" s="8">
        <f>IF(H21&lt;7, (12.5 - (1.5*H21)), "-")</f>
        <v/>
      </c>
      <c r="L21" s="8">
        <f>IF(G21&gt;=K21, "AF", "-")</f>
        <v/>
      </c>
    </row>
    <row r="22">
      <c r="A22" s="8" t="n">
        <v>19</v>
      </c>
      <c r="B22" s="8" t="inlineStr">
        <is>
          <t>Samuel Gleybson</t>
        </is>
      </c>
      <c r="C22" s="7" t="n">
        <v>3</v>
      </c>
      <c r="D22" s="7" t="n"/>
      <c r="E22" s="7" t="n"/>
      <c r="F22" s="7" t="n"/>
      <c r="G22" s="8">
        <f>AVERAGE(C22:F22)</f>
        <v/>
      </c>
      <c r="H22" s="8">
        <f>SUM(C22:F22)/4</f>
        <v/>
      </c>
      <c r="I22" s="8">
        <f>IF(H22&lt;7, (0.6*H22) + (0.4*G22), "-")</f>
        <v/>
      </c>
      <c r="J22" s="8">
        <f>IF(H22&lt;2.5, "REPROVADO", IF(H22&lt;7, "FINAL", "APROVADO"))</f>
        <v/>
      </c>
      <c r="K22" s="8">
        <f>IF(H22&lt;7, (12.5 - (1.5*H22)), "-")</f>
        <v/>
      </c>
      <c r="L22" s="8">
        <f>IF(G22&gt;=K22, "AF", "-")</f>
        <v/>
      </c>
    </row>
    <row r="23">
      <c r="A23" s="8" t="n">
        <v>20</v>
      </c>
      <c r="B23" s="8" t="inlineStr">
        <is>
          <t>Pedro Henrique Rocha da Silva</t>
        </is>
      </c>
      <c r="C23" s="7" t="n">
        <v>6</v>
      </c>
      <c r="D23" s="7" t="n"/>
      <c r="E23" s="7" t="n"/>
      <c r="F23" s="7" t="n"/>
      <c r="G23" s="8">
        <f>AVERAGE(C23:F23)</f>
        <v/>
      </c>
      <c r="H23" s="8">
        <f>SUM(C23:F23)/4</f>
        <v/>
      </c>
      <c r="I23" s="8">
        <f>IF(H23&lt;7, (0.6*H23) + (0.4*G23), "-")</f>
        <v/>
      </c>
      <c r="J23" s="8">
        <f>IF(H23&lt;2.5, "REPROVADO", IF(H23&lt;7, "FINAL", "APROVADO"))</f>
        <v/>
      </c>
      <c r="K23" s="8">
        <f>IF(H23&lt;7, (12.5 - (1.5*H23)), "-")</f>
        <v/>
      </c>
      <c r="L23" s="8">
        <f>IF(G23&gt;=K23, "AF", "-")</f>
        <v/>
      </c>
    </row>
    <row r="24">
      <c r="A24" s="8" t="n">
        <v>21</v>
      </c>
      <c r="B24" s="8" t="inlineStr">
        <is>
          <t>Wendel Ray Pereira Garcia</t>
        </is>
      </c>
      <c r="C24" s="7" t="n">
        <v>1</v>
      </c>
      <c r="D24" s="7" t="n"/>
      <c r="E24" s="7" t="n"/>
      <c r="F24" s="7" t="n"/>
      <c r="G24" s="8">
        <f>AVERAGE(C24:F24)</f>
        <v/>
      </c>
      <c r="H24" s="8">
        <f>SUM(C24:F24)/4</f>
        <v/>
      </c>
      <c r="I24" s="8">
        <f>IF(H24&lt;7, (0.6*H24) + (0.4*G24), "-")</f>
        <v/>
      </c>
      <c r="J24" s="8">
        <f>IF(H24&lt;2.5, "REPROVADO", IF(H24&lt;7, "FINAL", "APROVADO"))</f>
        <v/>
      </c>
      <c r="K24" s="8">
        <f>IF(H24&lt;7, (12.5 - (1.5*H24)), "-")</f>
        <v/>
      </c>
      <c r="L24" s="8">
        <f>IF(G24&gt;=K24, "AF", "-")</f>
        <v/>
      </c>
    </row>
    <row r="25">
      <c r="A25" s="8" t="n">
        <v>22</v>
      </c>
      <c r="B25" s="8" t="inlineStr">
        <is>
          <t>Klara Gabriela Macedo</t>
        </is>
      </c>
      <c r="C25" s="7" t="n">
        <v>5</v>
      </c>
      <c r="D25" s="7" t="n"/>
      <c r="E25" s="7" t="n"/>
      <c r="F25" s="7" t="n"/>
      <c r="G25" s="8">
        <f>AVERAGE(C25:F25)</f>
        <v/>
      </c>
      <c r="H25" s="8">
        <f>SUM(C25:F25)/4</f>
        <v/>
      </c>
      <c r="I25" s="8">
        <f>IF(H25&lt;7, (0.6*H25) + (0.4*G25), "-")</f>
        <v/>
      </c>
      <c r="J25" s="8">
        <f>IF(H25&lt;2.5, "REPROVADO", IF(H25&lt;7, "FINAL", "APROVADO"))</f>
        <v/>
      </c>
      <c r="K25" s="8">
        <f>IF(H25&lt;7, (12.5 - (1.5*H25)), "-")</f>
        <v/>
      </c>
      <c r="L25" s="8">
        <f>IF(G25&gt;=K25, "AF", "-")</f>
        <v/>
      </c>
    </row>
    <row r="26">
      <c r="A26" s="7" t="n"/>
      <c r="B26" s="7" t="n"/>
      <c r="C26" s="7" t="n"/>
      <c r="D26" s="7" t="n"/>
      <c r="E26" s="7" t="n"/>
      <c r="F26" s="7" t="n"/>
      <c r="G26" s="8">
        <f>AVERAGE(C26:F26)</f>
        <v/>
      </c>
      <c r="H26" s="8">
        <f>SUM(C26:F26)/4</f>
        <v/>
      </c>
      <c r="I26" s="8">
        <f>IF(H26&lt;7, (0.6*H26) + (0.4*G26), "-")</f>
        <v/>
      </c>
      <c r="J26" s="8">
        <f>IF(H26&lt;2.5, "REPROVADO", IF(H26&lt;7, "FINAL", "APROVADO"))</f>
        <v/>
      </c>
      <c r="K26" s="8">
        <f>IF(H26&lt;7, (12.5 - (1.5*H26)), "-")</f>
        <v/>
      </c>
      <c r="L26" s="8">
        <f>IF(G26&gt;=K26, "AF", "-")</f>
        <v/>
      </c>
    </row>
    <row r="27">
      <c r="A27" s="7" t="n"/>
      <c r="B27" s="7" t="n"/>
      <c r="C27" s="7" t="n"/>
      <c r="D27" s="7" t="n"/>
      <c r="E27" s="7" t="n"/>
      <c r="F27" s="7" t="n"/>
      <c r="G27" s="8">
        <f>AVERAGE(C27:F27)</f>
        <v/>
      </c>
      <c r="H27" s="8">
        <f>SUM(C27:F27)/4</f>
        <v/>
      </c>
      <c r="I27" s="8">
        <f>IF(H27&lt;7, (0.6*H27) + (0.4*G27), "-")</f>
        <v/>
      </c>
      <c r="J27" s="8">
        <f>IF(H27&lt;2.5, "REPROVADO", IF(H27&lt;7, "FINAL", "APROVADO"))</f>
        <v/>
      </c>
      <c r="K27" s="8">
        <f>IF(H27&lt;7, (12.5 - (1.5*H27)), "-")</f>
        <v/>
      </c>
      <c r="L27" s="8">
        <f>IF(G27&gt;=K27, "AF", "-")</f>
        <v/>
      </c>
    </row>
    <row r="28">
      <c r="A28" s="7" t="n"/>
      <c r="B28" s="7" t="n"/>
      <c r="C28" s="7" t="n"/>
      <c r="D28" s="7" t="n"/>
      <c r="E28" s="7" t="n"/>
      <c r="F28" s="7" t="n"/>
      <c r="G28" s="8">
        <f>AVERAGE(C28:F28)</f>
        <v/>
      </c>
      <c r="H28" s="8">
        <f>SUM(C28:F28)/4</f>
        <v/>
      </c>
      <c r="I28" s="8">
        <f>IF(H28&lt;7, (0.6*H28) + (0.4*G28), "-")</f>
        <v/>
      </c>
      <c r="J28" s="8">
        <f>IF(H28&lt;2.5, "REPROVADO", IF(H28&lt;7, "FINAL", "APROVADO"))</f>
        <v/>
      </c>
      <c r="K28" s="8">
        <f>IF(H28&lt;7, (12.5 - (1.5*H28)), "-")</f>
        <v/>
      </c>
      <c r="L28" s="8">
        <f>IF(G28&gt;=K28, "AF", "-")</f>
        <v/>
      </c>
    </row>
    <row r="29">
      <c r="A29" s="7" t="n"/>
      <c r="B29" s="7" t="n"/>
      <c r="C29" s="7" t="n"/>
      <c r="D29" s="7" t="n"/>
      <c r="E29" s="7" t="n"/>
      <c r="F29" s="7" t="n"/>
      <c r="G29" s="8">
        <f>AVERAGE(C29:F29)</f>
        <v/>
      </c>
      <c r="H29" s="8">
        <f>SUM(C29:F29)/4</f>
        <v/>
      </c>
      <c r="I29" s="8">
        <f>IF(H29&lt;7, (0.6*H29) + (0.4*G29), "-")</f>
        <v/>
      </c>
      <c r="J29" s="8">
        <f>IF(H29&lt;2.5, "REPROVADO", IF(H29&lt;7, "FINAL", "APROVADO"))</f>
        <v/>
      </c>
      <c r="K29" s="8">
        <f>IF(H29&lt;7, (12.5 - (1.5*H29)), "-")</f>
        <v/>
      </c>
      <c r="L29" s="8">
        <f>IF(G29&gt;=K29, "AF", "-")</f>
        <v/>
      </c>
    </row>
    <row r="30">
      <c r="A30" s="7" t="n"/>
      <c r="B30" s="7" t="n"/>
      <c r="C30" s="7" t="n"/>
      <c r="D30" s="7" t="n"/>
      <c r="E30" s="7" t="n"/>
      <c r="F30" s="7" t="n"/>
      <c r="G30" s="8">
        <f>AVERAGE(C30:F30)</f>
        <v/>
      </c>
      <c r="H30" s="8">
        <f>SUM(C30:F30)/4</f>
        <v/>
      </c>
      <c r="I30" s="8">
        <f>IF(H30&lt;7, (0.6*H30) + (0.4*G30), "-")</f>
        <v/>
      </c>
      <c r="J30" s="8">
        <f>IF(H30&lt;2.5, "REPROVADO", IF(H30&lt;7, "FINAL", "APROVADO"))</f>
        <v/>
      </c>
      <c r="K30" s="8">
        <f>IF(H30&lt;7, (12.5 - (1.5*H30)), "-")</f>
        <v/>
      </c>
      <c r="L30" s="8">
        <f>IF(G30&gt;=K30, "AF", "-")</f>
        <v/>
      </c>
    </row>
    <row r="31">
      <c r="A31" s="7" t="n"/>
      <c r="B31" s="7" t="n"/>
      <c r="C31" s="7" t="n"/>
      <c r="D31" s="7" t="n"/>
      <c r="E31" s="7" t="n"/>
      <c r="F31" s="7" t="n"/>
      <c r="G31" s="8">
        <f>AVERAGE(C31:F31)</f>
        <v/>
      </c>
      <c r="H31" s="8">
        <f>SUM(C31:F31)/4</f>
        <v/>
      </c>
      <c r="I31" s="8">
        <f>IF(H31&lt;7, (0.6*H31) + (0.4*G31), "-")</f>
        <v/>
      </c>
      <c r="J31" s="8">
        <f>IF(H31&lt;2.5, "REPROVADO", IF(H31&lt;7, "FINAL", "APROVADO"))</f>
        <v/>
      </c>
      <c r="K31" s="8">
        <f>IF(H31&lt;7, (12.5 - (1.5*H31)), "-")</f>
        <v/>
      </c>
      <c r="L31" s="8">
        <f>IF(G31&gt;=K31, "AF", "-")</f>
        <v/>
      </c>
    </row>
    <row r="32">
      <c r="A32" s="7" t="n"/>
      <c r="B32" s="7" t="n"/>
      <c r="C32" s="7" t="n"/>
      <c r="D32" s="7" t="n"/>
      <c r="E32" s="7" t="n"/>
      <c r="F32" s="7" t="n"/>
      <c r="G32" s="8">
        <f>AVERAGE(C32:F32)</f>
        <v/>
      </c>
      <c r="H32" s="8">
        <f>SUM(C32:F32)/4</f>
        <v/>
      </c>
      <c r="I32" s="8">
        <f>IF(H32&lt;7, (0.6*H32) + (0.4*G32), "-")</f>
        <v/>
      </c>
      <c r="J32" s="8">
        <f>IF(H32&lt;2.5, "REPROVADO", IF(H32&lt;7, "FINAL", "APROVADO"))</f>
        <v/>
      </c>
      <c r="K32" s="8">
        <f>IF(H32&lt;7, (12.5 - (1.5*H32)), "-")</f>
        <v/>
      </c>
      <c r="L32" s="8">
        <f>IF(G32&gt;=K32, "AF", "-")</f>
        <v/>
      </c>
    </row>
    <row r="33">
      <c r="A33" s="7" t="n"/>
      <c r="B33" s="7" t="n"/>
      <c r="C33" s="7" t="n"/>
      <c r="D33" s="7" t="n"/>
      <c r="E33" s="7" t="n"/>
      <c r="F33" s="7" t="n"/>
      <c r="G33" s="8">
        <f>AVERAGE(C33:F33)</f>
        <v/>
      </c>
      <c r="H33" s="8">
        <f>SUM(C33:F33)/4</f>
        <v/>
      </c>
      <c r="I33" s="8">
        <f>IF(H33&lt;7, (0.6*H33) + (0.4*G33), "-")</f>
        <v/>
      </c>
      <c r="J33" s="8">
        <f>IF(H33&lt;2.5, "REPROVADO", IF(H33&lt;7, "FINAL", "APROVADO"))</f>
        <v/>
      </c>
      <c r="K33" s="8">
        <f>IF(H33&lt;7, (12.5 - (1.5*H33)), "-")</f>
        <v/>
      </c>
      <c r="L33" s="8">
        <f>IF(G33&gt;=K33, "AF", "-")</f>
        <v/>
      </c>
    </row>
    <row r="34">
      <c r="A34" s="7" t="n"/>
      <c r="B34" s="7" t="n"/>
      <c r="C34" s="7" t="n"/>
      <c r="D34" s="7" t="n"/>
      <c r="E34" s="7" t="n"/>
      <c r="F34" s="7" t="n"/>
      <c r="G34" s="8">
        <f>AVERAGE(C34:F34)</f>
        <v/>
      </c>
      <c r="H34" s="8">
        <f>SUM(C34:F34)/4</f>
        <v/>
      </c>
      <c r="I34" s="8">
        <f>IF(H34&lt;7, (0.6*H34) + (0.4*G34), "-")</f>
        <v/>
      </c>
      <c r="J34" s="8">
        <f>IF(H34&lt;2.5, "REPROVADO", IF(H34&lt;7, "FINAL", "APROVADO"))</f>
        <v/>
      </c>
      <c r="K34" s="8">
        <f>IF(H34&lt;7, (12.5 - (1.5*H34)), "-")</f>
        <v/>
      </c>
      <c r="L34" s="8">
        <f>IF(G34&gt;=K34, "AF", "-")</f>
        <v/>
      </c>
    </row>
    <row r="35">
      <c r="A35" s="7" t="n"/>
      <c r="B35" s="7" t="n"/>
      <c r="C35" s="7" t="n"/>
      <c r="D35" s="7" t="n"/>
      <c r="E35" s="7" t="n"/>
      <c r="F35" s="7" t="n"/>
      <c r="G35" s="8">
        <f>AVERAGE(C35:F35)</f>
        <v/>
      </c>
      <c r="H35" s="8">
        <f>SUM(C35:F35)/4</f>
        <v/>
      </c>
      <c r="I35" s="8">
        <f>IF(H35&lt;7, (0.6*H35) + (0.4*G35), "-")</f>
        <v/>
      </c>
      <c r="J35" s="8">
        <f>IF(H35&lt;2.5, "REPROVADO", IF(H35&lt;7, "FINAL", "APROVADO"))</f>
        <v/>
      </c>
      <c r="K35" s="8">
        <f>IF(H35&lt;7, (12.5 - (1.5*H35)), "-")</f>
        <v/>
      </c>
      <c r="L35" s="8">
        <f>IF(G35&gt;=K35, "AF", "-")</f>
        <v/>
      </c>
    </row>
    <row r="36">
      <c r="A36" s="7" t="n"/>
      <c r="B36" s="7" t="n"/>
      <c r="C36" s="7" t="n"/>
      <c r="D36" s="7" t="n"/>
      <c r="E36" s="7" t="n"/>
      <c r="F36" s="7" t="n"/>
      <c r="G36" s="8">
        <f>AVERAGE(C36:F36)</f>
        <v/>
      </c>
      <c r="H36" s="8">
        <f>SUM(C36:F36)/4</f>
        <v/>
      </c>
      <c r="I36" s="8">
        <f>IF(H36&lt;7, (0.6*H36) + (0.4*G36), "-")</f>
        <v/>
      </c>
      <c r="J36" s="8">
        <f>IF(H36&lt;2.5, "REPROVADO", IF(H36&lt;7, "FINAL", "APROVADO"))</f>
        <v/>
      </c>
      <c r="K36" s="8">
        <f>IF(H36&lt;7, (12.5 - (1.5*H36)), "-")</f>
        <v/>
      </c>
      <c r="L36" s="8">
        <f>IF(G36&gt;=K36, "AF", "-")</f>
        <v/>
      </c>
    </row>
    <row r="37">
      <c r="A37" s="7" t="n"/>
      <c r="B37" s="7" t="n"/>
      <c r="C37" s="7" t="n"/>
      <c r="D37" s="7" t="n"/>
      <c r="E37" s="7" t="n"/>
      <c r="F37" s="7" t="n"/>
      <c r="G37" s="8">
        <f>AVERAGE(C37:F37)</f>
        <v/>
      </c>
      <c r="H37" s="8">
        <f>SUM(C37:F37)/4</f>
        <v/>
      </c>
      <c r="I37" s="8">
        <f>IF(H37&lt;7, (0.6*H37) + (0.4*G37), "-")</f>
        <v/>
      </c>
      <c r="J37" s="8">
        <f>IF(H37&lt;2.5, "REPROVADO", IF(H37&lt;7, "FINAL", "APROVADO"))</f>
        <v/>
      </c>
      <c r="K37" s="8">
        <f>IF(H37&lt;7, (12.5 - (1.5*H37)), "-")</f>
        <v/>
      </c>
      <c r="L37" s="8">
        <f>IF(G37&gt;=K37, "AF", "-")</f>
        <v/>
      </c>
    </row>
    <row r="38">
      <c r="A38" s="7" t="n"/>
      <c r="B38" s="7" t="n"/>
      <c r="C38" s="7" t="n"/>
      <c r="D38" s="7" t="n"/>
      <c r="E38" s="7" t="n"/>
      <c r="F38" s="7" t="n"/>
      <c r="G38" s="8">
        <f>AVERAGE(C38:F38)</f>
        <v/>
      </c>
      <c r="H38" s="8">
        <f>SUM(C38:F38)/4</f>
        <v/>
      </c>
      <c r="I38" s="8">
        <f>IF(H38&lt;7, (0.6*H38) + (0.4*G38), "-")</f>
        <v/>
      </c>
      <c r="J38" s="8">
        <f>IF(H38&lt;2.5, "REPROVADO", IF(H38&lt;7, "FINAL", "APROVADO"))</f>
        <v/>
      </c>
      <c r="K38" s="8">
        <f>IF(H38&lt;7, (12.5 - (1.5*H38)), "-")</f>
        <v/>
      </c>
      <c r="L38" s="8">
        <f>IF(G38&gt;=K38, "AF", "-")</f>
        <v/>
      </c>
    </row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 ht="30" customHeight="1">
      <c r="A54" s="2" t="inlineStr">
        <is>
          <t>1º ANO B</t>
        </is>
      </c>
    </row>
    <row r="55">
      <c r="A55" s="3" t="inlineStr">
        <is>
          <t>Nº</t>
        </is>
      </c>
      <c r="B55" s="4" t="inlineStr">
        <is>
          <t>Nome do Aluno</t>
        </is>
      </c>
      <c r="C55" s="5" t="n">
        <v>9</v>
      </c>
      <c r="D55" s="5" t="inlineStr">
        <is>
          <t>2º BIM</t>
        </is>
      </c>
      <c r="E55" s="5" t="inlineStr">
        <is>
          <t>3º BIM</t>
        </is>
      </c>
      <c r="F55" s="5" t="inlineStr">
        <is>
          <t>4º BIM</t>
        </is>
      </c>
      <c r="G55" s="12" t="inlineStr">
        <is>
          <t>NF</t>
        </is>
      </c>
      <c r="H55" s="3">
        <f>SUM(C55:F55)/4</f>
        <v/>
      </c>
      <c r="I55" s="3" t="inlineStr">
        <is>
          <t>MF</t>
        </is>
      </c>
      <c r="J55" s="6" t="inlineStr">
        <is>
          <t>SITUAÇÃO DO ALUNO</t>
        </is>
      </c>
      <c r="K55" s="3" t="inlineStr">
        <is>
          <t>PF</t>
        </is>
      </c>
      <c r="L55" s="3" t="inlineStr">
        <is>
          <t>SF</t>
        </is>
      </c>
      <c r="N55" s="3" t="inlineStr">
        <is>
          <t>Resumo da Turma</t>
        </is>
      </c>
      <c r="O55" s="13" t="n"/>
      <c r="P55" s="13" t="n"/>
      <c r="Q55" s="13" t="n"/>
      <c r="R55" s="14" t="n"/>
    </row>
    <row r="56">
      <c r="A56" s="8" t="n">
        <v>1</v>
      </c>
      <c r="B56" s="8" t="inlineStr">
        <is>
          <t>Cauã Henrique Pereira da Silva</t>
        </is>
      </c>
      <c r="C56" s="7" t="n">
        <v>1</v>
      </c>
      <c r="D56" s="7" t="n"/>
      <c r="E56" s="7" t="n"/>
      <c r="F56" s="7" t="n"/>
      <c r="G56" s="8">
        <f>AVERAGE(C56:F56)</f>
        <v/>
      </c>
      <c r="H56" s="8">
        <f>SUM(C56:F56)/4</f>
        <v/>
      </c>
      <c r="I56" s="8">
        <f>IF(H56&lt;7, (0.6*H56) + (0.4*G56), "-")</f>
        <v/>
      </c>
      <c r="J56" s="8">
        <f>IF(H56&lt;2.5, "REPROVADO", IF(H56&lt;7, "FINAL", "APROVADO"))</f>
        <v/>
      </c>
      <c r="K56" s="8">
        <f>IF(H56&lt;7, (12.5 - (1.5*H56)), "-")</f>
        <v/>
      </c>
      <c r="L56" s="8">
        <f>IF(G56&gt;=K56, "AF", "-")</f>
        <v/>
      </c>
      <c r="N56" s="7" t="n"/>
      <c r="O56" s="5" t="inlineStr">
        <is>
          <t>1º Bimestre</t>
        </is>
      </c>
      <c r="P56" s="5" t="inlineStr">
        <is>
          <t>2º Bimestre</t>
        </is>
      </c>
      <c r="Q56" s="5" t="inlineStr">
        <is>
          <t>3º Bimestre</t>
        </is>
      </c>
      <c r="R56" s="5" t="inlineStr">
        <is>
          <t>4º Bimestre</t>
        </is>
      </c>
    </row>
    <row r="57">
      <c r="A57" s="8" t="n">
        <v>2</v>
      </c>
      <c r="B57" s="8" t="inlineStr">
        <is>
          <t>Davy Fernando Tavares Pinheiro Jacob</t>
        </is>
      </c>
      <c r="C57" s="7" t="n">
        <v>1</v>
      </c>
      <c r="D57" s="7" t="n"/>
      <c r="E57" s="7" t="n"/>
      <c r="F57" s="7" t="n"/>
      <c r="G57" s="8">
        <f>AVERAGE(C57:F57)</f>
        <v/>
      </c>
      <c r="H57" s="8">
        <f>SUM(C57:F57)/4</f>
        <v/>
      </c>
      <c r="I57" s="8">
        <f>IF(H57&lt;7, (0.6*H57) + (0.4*G57), "-")</f>
        <v/>
      </c>
      <c r="J57" s="8">
        <f>IF(H57&lt;2.5, "REPROVADO", IF(H57&lt;7, "FINAL", "APROVADO"))</f>
        <v/>
      </c>
      <c r="K57" s="8">
        <f>IF(H57&lt;7, (12.5 - (1.5*H57)), "-")</f>
        <v/>
      </c>
      <c r="L57" s="8">
        <f>IF(G57&gt;=K57, "AF", "-")</f>
        <v/>
      </c>
      <c r="N57" s="8" t="inlineStr">
        <is>
          <t>ALUNOS APROVADOS</t>
        </is>
      </c>
      <c r="O57" s="8">
        <f>COUNTIF(C56:C90, "&gt;=7")</f>
        <v/>
      </c>
      <c r="P57" s="8">
        <f>COUNTIF(D56:D90, "&gt;=7")</f>
        <v/>
      </c>
      <c r="Q57" s="8">
        <f>COUNTIF(E56:E90, "&gt;=7")</f>
        <v/>
      </c>
      <c r="R57" s="8">
        <f>COUNTIF(F56:F90, "&gt;=7")</f>
        <v/>
      </c>
    </row>
    <row r="58">
      <c r="A58" s="8" t="n">
        <v>3</v>
      </c>
      <c r="B58" s="8" t="inlineStr">
        <is>
          <t>Diogo dos Anjos Rodrigues</t>
        </is>
      </c>
      <c r="C58" s="7" t="n">
        <v>9</v>
      </c>
      <c r="D58" s="7" t="n"/>
      <c r="E58" s="7" t="n"/>
      <c r="F58" s="7" t="n"/>
      <c r="G58" s="8">
        <f>AVERAGE(C58:F58)</f>
        <v/>
      </c>
      <c r="H58" s="8">
        <f>SUM(C58:F58)/4</f>
        <v/>
      </c>
      <c r="I58" s="8">
        <f>IF(H58&lt;7, (0.6*H58) + (0.4*G58), "-")</f>
        <v/>
      </c>
      <c r="J58" s="8">
        <f>IF(H58&lt;2.5, "REPROVADO", IF(H58&lt;7, "FINAL", "APROVADO"))</f>
        <v/>
      </c>
      <c r="K58" s="8">
        <f>IF(H58&lt;7, (12.5 - (1.5*H58)), "-")</f>
        <v/>
      </c>
      <c r="L58" s="8">
        <f>IF(G58&gt;=K58, "AF", "-")</f>
        <v/>
      </c>
      <c r="N58" s="8" t="inlineStr">
        <is>
          <t>ALUNOS REPROVADOS</t>
        </is>
      </c>
      <c r="O58" s="8">
        <f>COUNTIF(C56:C90, "&lt;7")</f>
        <v/>
      </c>
      <c r="P58" s="8">
        <f>COUNTIF(D56:D90, "&lt;7")</f>
        <v/>
      </c>
      <c r="Q58" s="8">
        <f>COUNTIF(E56:E90, "&lt;7")</f>
        <v/>
      </c>
      <c r="R58" s="8">
        <f>COUNTIF(F56:F90, "&lt;7")</f>
        <v/>
      </c>
    </row>
    <row r="59">
      <c r="A59" s="8" t="n">
        <v>4</v>
      </c>
      <c r="B59" s="8" t="inlineStr">
        <is>
          <t>Enzo Gabriel Gomes Miguel dos Santos</t>
        </is>
      </c>
      <c r="C59" s="7" t="n">
        <v>3</v>
      </c>
      <c r="D59" s="7" t="n"/>
      <c r="E59" s="7" t="n"/>
      <c r="F59" s="7" t="n"/>
      <c r="G59" s="8">
        <f>AVERAGE(C59:F59)</f>
        <v/>
      </c>
      <c r="H59" s="8">
        <f>SUM(C59:F59)/4</f>
        <v/>
      </c>
      <c r="I59" s="8">
        <f>IF(H59&lt;7, (0.6*H59) + (0.4*G59), "-")</f>
        <v/>
      </c>
      <c r="J59" s="8">
        <f>IF(H59&lt;2.5, "REPROVADO", IF(H59&lt;7, "FINAL", "APROVADO"))</f>
        <v/>
      </c>
      <c r="K59" s="8">
        <f>IF(H59&lt;7, (12.5 - (1.5*H59)), "-")</f>
        <v/>
      </c>
      <c r="L59" s="8">
        <f>IF(G59&gt;=K59, "AF", "-")</f>
        <v/>
      </c>
      <c r="N59" s="8" t="inlineStr">
        <is>
          <t>Nº ALUNOS COM MÉDIA &gt; 8,0</t>
        </is>
      </c>
      <c r="O59" s="8">
        <f>COUNTIF(C56:C90, "&gt;=8")</f>
        <v/>
      </c>
      <c r="P59" s="8">
        <f>COUNTIF(D56:D90, "&gt;=8")</f>
        <v/>
      </c>
      <c r="Q59" s="8">
        <f>COUNTIF(E56:E90, "&gt;=8")</f>
        <v/>
      </c>
      <c r="R59" s="8">
        <f>COUNTIF(F56:F90, "&gt;=8")</f>
        <v/>
      </c>
    </row>
    <row r="60">
      <c r="A60" s="8" t="n">
        <v>5</v>
      </c>
      <c r="B60" s="8" t="inlineStr">
        <is>
          <t>Ezequiel Tavares Nascimento Torres</t>
        </is>
      </c>
      <c r="C60" s="7" t="n">
        <v>9</v>
      </c>
      <c r="D60" s="7" t="n"/>
      <c r="E60" s="7" t="n"/>
      <c r="F60" s="7" t="n"/>
      <c r="G60" s="8">
        <f>AVERAGE(C60:F60)</f>
        <v/>
      </c>
      <c r="H60" s="8">
        <f>SUM(C60:F60)/4</f>
        <v/>
      </c>
      <c r="I60" s="8">
        <f>IF(H60&lt;7, (0.6*H60) + (0.4*G60), "-")</f>
        <v/>
      </c>
      <c r="J60" s="8">
        <f>IF(H60&lt;2.5, "REPROVADO", IF(H60&lt;7, "FINAL", "APROVADO"))</f>
        <v/>
      </c>
      <c r="K60" s="8">
        <f>IF(H60&lt;7, (12.5 - (1.5*H60)), "-")</f>
        <v/>
      </c>
      <c r="L60" s="8">
        <f>IF(G60&gt;=K60, "AF", "-")</f>
        <v/>
      </c>
      <c r="N60" s="8" t="inlineStr">
        <is>
          <t>Nº ALUNOS QUE NÃO ATINGIRAM MÉDIA &gt; 8,0</t>
        </is>
      </c>
      <c r="O60" s="8">
        <f>COUNTIF(C56:C90, "&lt;8")</f>
        <v/>
      </c>
      <c r="P60" s="8">
        <f>COUNTIF(D56:D90, "&lt;8")</f>
        <v/>
      </c>
      <c r="Q60" s="8">
        <f>COUNTIF(E56:E90, "&lt;8")</f>
        <v/>
      </c>
      <c r="R60" s="8">
        <f>COUNTIF(F56:F90, "&lt;8")</f>
        <v/>
      </c>
    </row>
    <row r="61">
      <c r="A61" s="8" t="n">
        <v>6</v>
      </c>
      <c r="B61" s="8" t="inlineStr">
        <is>
          <t>Gabriel Avelino Ferreira</t>
        </is>
      </c>
      <c r="C61" s="7" t="n">
        <v>9</v>
      </c>
      <c r="D61" s="7" t="n"/>
      <c r="E61" s="7" t="n"/>
      <c r="F61" s="7" t="n"/>
      <c r="G61" s="8">
        <f>AVERAGE(C61:F61)</f>
        <v/>
      </c>
      <c r="H61" s="8">
        <f>SUM(C61:F61)/4</f>
        <v/>
      </c>
      <c r="I61" s="8">
        <f>IF(H61&lt;7, (0.6*H61) + (0.4*G61), "-")</f>
        <v/>
      </c>
      <c r="J61" s="8">
        <f>IF(H61&lt;2.5, "REPROVADO", IF(H61&lt;7, "FINAL", "APROVADO"))</f>
        <v/>
      </c>
      <c r="K61" s="8">
        <f>IF(H61&lt;7, (12.5 - (1.5*H61)), "-")</f>
        <v/>
      </c>
      <c r="L61" s="8">
        <f>IF(G61&gt;=K61, "AF", "-")</f>
        <v/>
      </c>
      <c r="N61" s="8" t="inlineStr">
        <is>
          <t>PERCENTUAL DE MÉDIAS &gt; 5,0</t>
        </is>
      </c>
      <c r="O61" s="9">
        <f>COUNTIF(C56:C90, "&gt;=5")/COUNTA(C56:C90)</f>
        <v/>
      </c>
      <c r="P61" s="9">
        <f>COUNTIF(D56:D90, "&gt;=5")/COUNTA(D56:D90)</f>
        <v/>
      </c>
      <c r="Q61" s="9">
        <f>COUNTIF(E56:E90, "&gt;=5")/COUNTA(E56:E90)</f>
        <v/>
      </c>
      <c r="R61" s="9">
        <f>COUNTIF(F56:F90, "&gt;=5")/COUNTA(F56:F90)</f>
        <v/>
      </c>
    </row>
    <row r="62">
      <c r="A62" s="8" t="n">
        <v>7</v>
      </c>
      <c r="B62" s="8" t="inlineStr">
        <is>
          <t>Gabriela Souto da Trindade</t>
        </is>
      </c>
      <c r="C62" s="7" t="n">
        <v>7</v>
      </c>
      <c r="D62" s="7" t="n"/>
      <c r="E62" s="7" t="n"/>
      <c r="F62" s="7" t="n"/>
      <c r="G62" s="8">
        <f>AVERAGE(C62:F62)</f>
        <v/>
      </c>
      <c r="H62" s="8">
        <f>SUM(C62:F62)/4</f>
        <v/>
      </c>
      <c r="I62" s="8">
        <f>IF(H62&lt;7, (0.6*H62) + (0.4*G62), "-")</f>
        <v/>
      </c>
      <c r="J62" s="8">
        <f>IF(H62&lt;2.5, "REPROVADO", IF(H62&lt;7, "FINAL", "APROVADO"))</f>
        <v/>
      </c>
      <c r="K62" s="8">
        <f>IF(H62&lt;7, (12.5 - (1.5*H62)), "-")</f>
        <v/>
      </c>
      <c r="L62" s="8">
        <f>IF(G62&gt;=K62, "AF", "-")</f>
        <v/>
      </c>
      <c r="N62" s="8" t="inlineStr">
        <is>
          <t>PERCENTUAL DE MÉDIAS &lt; 5,0</t>
        </is>
      </c>
      <c r="O62" s="9">
        <f>COUNTIF(C56:C90, "&lt;5")/COUNTA(C56:C90)</f>
        <v/>
      </c>
      <c r="P62" s="9">
        <f>COUNTIF(D56:D90, "&lt;5")/COUNTA(D56:D90)</f>
        <v/>
      </c>
      <c r="Q62" s="9">
        <f>COUNTIF(E56:E90, "&lt;5")/COUNTA(E56:E90)</f>
        <v/>
      </c>
      <c r="R62" s="9">
        <f>COUNTIF(F56:F90, "&lt;5")/COUNTA(F56:F90)</f>
        <v/>
      </c>
    </row>
    <row r="63">
      <c r="A63" s="8" t="n">
        <v>8</v>
      </c>
      <c r="B63" s="8" t="inlineStr">
        <is>
          <t>Guilherme de Lucena Queiroz</t>
        </is>
      </c>
      <c r="C63" s="7" t="n">
        <v>9</v>
      </c>
      <c r="D63" s="7" t="n"/>
      <c r="E63" s="7" t="n"/>
      <c r="F63" s="7" t="n"/>
      <c r="G63" s="8">
        <f>AVERAGE(C63:F63)</f>
        <v/>
      </c>
      <c r="H63" s="8">
        <f>SUM(C63:F63)/4</f>
        <v/>
      </c>
      <c r="I63" s="8">
        <f>IF(H63&lt;7, (0.6*H63) + (0.4*G63), "-")</f>
        <v/>
      </c>
      <c r="J63" s="8">
        <f>IF(H63&lt;2.5, "REPROVADO", IF(H63&lt;7, "FINAL", "APROVADO"))</f>
        <v/>
      </c>
      <c r="K63" s="8">
        <f>IF(H63&lt;7, (12.5 - (1.5*H63)), "-")</f>
        <v/>
      </c>
      <c r="L63" s="8">
        <f>IF(G63&gt;=K63, "AF", "-")</f>
        <v/>
      </c>
      <c r="N63" s="8" t="inlineStr">
        <is>
          <t>MATRÍCULAS</t>
        </is>
      </c>
      <c r="O63" s="8">
        <f>O57+O58</f>
        <v/>
      </c>
      <c r="P63" s="8">
        <f>P57+P58</f>
        <v/>
      </c>
      <c r="Q63" s="8">
        <f>Q57+Q58</f>
        <v/>
      </c>
      <c r="R63" s="8">
        <f>R57+R58</f>
        <v/>
      </c>
    </row>
    <row r="64">
      <c r="A64" s="8" t="n">
        <v>9</v>
      </c>
      <c r="B64" s="8" t="inlineStr">
        <is>
          <t>Hevelyn Diniz Fernandes</t>
        </is>
      </c>
      <c r="C64" s="7" t="n">
        <v>10</v>
      </c>
      <c r="D64" s="7" t="n"/>
      <c r="E64" s="7" t="n"/>
      <c r="F64" s="7" t="n"/>
      <c r="G64" s="8">
        <f>AVERAGE(C64:F64)</f>
        <v/>
      </c>
      <c r="H64" s="8">
        <f>SUM(C64:F64)/4</f>
        <v/>
      </c>
      <c r="I64" s="8">
        <f>IF(H64&lt;7, (0.6*H64) + (0.4*G64), "-")</f>
        <v/>
      </c>
      <c r="J64" s="8">
        <f>IF(H64&lt;2.5, "REPROVADO", IF(H64&lt;7, "FINAL", "APROVADO"))</f>
        <v/>
      </c>
      <c r="K64" s="8">
        <f>IF(H64&lt;7, (12.5 - (1.5*H64)), "-")</f>
        <v/>
      </c>
      <c r="L64" s="8">
        <f>IF(G64&gt;=K64, "AF", "-")</f>
        <v/>
      </c>
      <c r="N64" s="8" t="inlineStr">
        <is>
          <t>TAXA DE APROVAÇÃO (%)</t>
        </is>
      </c>
      <c r="O64" s="9">
        <f>IF(O62=0, 0, O57/O62)</f>
        <v/>
      </c>
      <c r="P64" s="9">
        <f>IF(P62=0, 0, P57/P62)</f>
        <v/>
      </c>
      <c r="Q64" s="9">
        <f>IF(Q62=0, 0, Q57/Q62)</f>
        <v/>
      </c>
      <c r="R64" s="9">
        <f>IF(R62=0, 0, R57/R62)</f>
        <v/>
      </c>
    </row>
    <row r="65">
      <c r="A65" s="8" t="n">
        <v>10</v>
      </c>
      <c r="B65" s="8" t="inlineStr">
        <is>
          <t>Igor Juno da Silva Oliveira</t>
        </is>
      </c>
      <c r="C65" s="7" t="n">
        <v>3</v>
      </c>
      <c r="D65" s="7" t="n"/>
      <c r="E65" s="7" t="n"/>
      <c r="F65" s="7" t="n"/>
      <c r="G65" s="8">
        <f>AVERAGE(C65:F65)</f>
        <v/>
      </c>
      <c r="H65" s="8">
        <f>SUM(C65:F65)/4</f>
        <v/>
      </c>
      <c r="I65" s="8">
        <f>IF(H65&lt;7, (0.6*H65) + (0.4*G65), "-")</f>
        <v/>
      </c>
      <c r="J65" s="8">
        <f>IF(H65&lt;2.5, "REPROVADO", IF(H65&lt;7, "FINAL", "APROVADO"))</f>
        <v/>
      </c>
      <c r="K65" s="8">
        <f>IF(H65&lt;7, (12.5 - (1.5*H65)), "-")</f>
        <v/>
      </c>
      <c r="L65" s="8">
        <f>IF(G65&gt;=K65, "AF", "-")</f>
        <v/>
      </c>
    </row>
    <row r="66">
      <c r="A66" s="8" t="n">
        <v>11</v>
      </c>
      <c r="B66" s="8" t="inlineStr">
        <is>
          <t>Isaac Sales Barbosa</t>
        </is>
      </c>
      <c r="C66" s="7" t="n">
        <v>4</v>
      </c>
      <c r="D66" s="7" t="n"/>
      <c r="E66" s="7" t="n"/>
      <c r="F66" s="7" t="n"/>
      <c r="G66" s="8">
        <f>AVERAGE(C66:F66)</f>
        <v/>
      </c>
      <c r="H66" s="8">
        <f>SUM(C66:F66)/4</f>
        <v/>
      </c>
      <c r="I66" s="8">
        <f>IF(H66&lt;7, (0.6*H66) + (0.4*G66), "-")</f>
        <v/>
      </c>
      <c r="J66" s="8">
        <f>IF(H66&lt;2.5, "REPROVADO", IF(H66&lt;7, "FINAL", "APROVADO"))</f>
        <v/>
      </c>
      <c r="K66" s="8">
        <f>IF(H66&lt;7, (12.5 - (1.5*H66)), "-")</f>
        <v/>
      </c>
      <c r="L66" s="8">
        <f>IF(G66&gt;=K66, "AF", "-")</f>
        <v/>
      </c>
    </row>
    <row r="67">
      <c r="A67" s="8" t="n">
        <v>12</v>
      </c>
      <c r="B67" s="8" t="inlineStr">
        <is>
          <t>José Henrike Oliveira Domingues</t>
        </is>
      </c>
      <c r="C67" s="7" t="n">
        <v>3</v>
      </c>
      <c r="D67" s="7" t="n"/>
      <c r="E67" s="7" t="n"/>
      <c r="F67" s="7" t="n"/>
      <c r="G67" s="8">
        <f>AVERAGE(C67:F67)</f>
        <v/>
      </c>
      <c r="H67" s="8">
        <f>SUM(C67:F67)/4</f>
        <v/>
      </c>
      <c r="I67" s="8">
        <f>IF(H67&lt;7, (0.6*H67) + (0.4*G67), "-")</f>
        <v/>
      </c>
      <c r="J67" s="8">
        <f>IF(H67&lt;2.5, "REPROVADO", IF(H67&lt;7, "FINAL", "APROVADO"))</f>
        <v/>
      </c>
      <c r="K67" s="8">
        <f>IF(H67&lt;7, (12.5 - (1.5*H67)), "-")</f>
        <v/>
      </c>
      <c r="L67" s="8">
        <f>IF(G67&gt;=K67, "AF", "-")</f>
        <v/>
      </c>
    </row>
    <row r="68">
      <c r="A68" s="8" t="n">
        <v>13</v>
      </c>
      <c r="B68" s="8" t="inlineStr">
        <is>
          <t>Joyce Kelly Bernado Correia</t>
        </is>
      </c>
      <c r="C68" s="7" t="n">
        <v>9</v>
      </c>
      <c r="D68" s="7" t="n"/>
      <c r="E68" s="7" t="n"/>
      <c r="F68" s="7" t="n"/>
      <c r="G68" s="8">
        <f>AVERAGE(C68:F68)</f>
        <v/>
      </c>
      <c r="H68" s="8">
        <f>SUM(C68:F68)/4</f>
        <v/>
      </c>
      <c r="I68" s="8">
        <f>IF(H68&lt;7, (0.6*H68) + (0.4*G68), "-")</f>
        <v/>
      </c>
      <c r="J68" s="8">
        <f>IF(H68&lt;2.5, "REPROVADO", IF(H68&lt;7, "FINAL", "APROVADO"))</f>
        <v/>
      </c>
      <c r="K68" s="8">
        <f>IF(H68&lt;7, (12.5 - (1.5*H68)), "-")</f>
        <v/>
      </c>
      <c r="L68" s="8">
        <f>IF(G68&gt;=K68, "AF", "-")</f>
        <v/>
      </c>
    </row>
    <row r="69">
      <c r="A69" s="8" t="n">
        <v>14</v>
      </c>
      <c r="B69" s="8" t="inlineStr">
        <is>
          <t>Karoliny Vitoria Freire da Silva Nascimento</t>
        </is>
      </c>
      <c r="C69" s="7" t="n">
        <v>10</v>
      </c>
      <c r="D69" s="7" t="n"/>
      <c r="E69" s="7" t="n"/>
      <c r="F69" s="7" t="n"/>
      <c r="G69" s="8">
        <f>AVERAGE(C69:F69)</f>
        <v/>
      </c>
      <c r="H69" s="8">
        <f>SUM(C69:F69)/4</f>
        <v/>
      </c>
      <c r="I69" s="8">
        <f>IF(H69&lt;7, (0.6*H69) + (0.4*G69), "-")</f>
        <v/>
      </c>
      <c r="J69" s="8">
        <f>IF(H69&lt;2.5, "REPROVADO", IF(H69&lt;7, "FINAL", "APROVADO"))</f>
        <v/>
      </c>
      <c r="K69" s="8">
        <f>IF(H69&lt;7, (12.5 - (1.5*H69)), "-")</f>
        <v/>
      </c>
      <c r="L69" s="8">
        <f>IF(G69&gt;=K69, "AF", "-")</f>
        <v/>
      </c>
    </row>
    <row r="70">
      <c r="A70" s="8" t="n">
        <v>15</v>
      </c>
      <c r="B70" s="8" t="inlineStr">
        <is>
          <t>Kaunysson Borges Gonzaga</t>
        </is>
      </c>
      <c r="C70" s="7" t="n">
        <v>6</v>
      </c>
      <c r="D70" s="7" t="n"/>
      <c r="E70" s="7" t="n"/>
      <c r="F70" s="7" t="n"/>
      <c r="G70" s="8">
        <f>AVERAGE(C70:F70)</f>
        <v/>
      </c>
      <c r="H70" s="8">
        <f>SUM(C70:F70)/4</f>
        <v/>
      </c>
      <c r="I70" s="8">
        <f>IF(H70&lt;7, (0.6*H70) + (0.4*G70), "-")</f>
        <v/>
      </c>
      <c r="J70" s="8">
        <f>IF(H70&lt;2.5, "REPROVADO", IF(H70&lt;7, "FINAL", "APROVADO"))</f>
        <v/>
      </c>
      <c r="K70" s="8">
        <f>IF(H70&lt;7, (12.5 - (1.5*H70)), "-")</f>
        <v/>
      </c>
      <c r="L70" s="8">
        <f>IF(G70&gt;=K70, "AF", "-")</f>
        <v/>
      </c>
    </row>
    <row r="71">
      <c r="A71" s="8" t="n">
        <v>16</v>
      </c>
      <c r="B71" s="8" t="inlineStr">
        <is>
          <t>Lara Nunes Oliveira</t>
        </is>
      </c>
      <c r="C71" s="7" t="n">
        <v>9</v>
      </c>
      <c r="D71" s="7" t="n"/>
      <c r="E71" s="7" t="n"/>
      <c r="F71" s="7" t="n"/>
      <c r="G71" s="8">
        <f>AVERAGE(C71:F71)</f>
        <v/>
      </c>
      <c r="H71" s="8">
        <f>SUM(C71:F71)/4</f>
        <v/>
      </c>
      <c r="I71" s="8">
        <f>IF(H71&lt;7, (0.6*H71) + (0.4*G71), "-")</f>
        <v/>
      </c>
      <c r="J71" s="8">
        <f>IF(H71&lt;2.5, "REPROVADO", IF(H71&lt;7, "FINAL", "APROVADO"))</f>
        <v/>
      </c>
      <c r="K71" s="8">
        <f>IF(H71&lt;7, (12.5 - (1.5*H71)), "-")</f>
        <v/>
      </c>
      <c r="L71" s="8">
        <f>IF(G71&gt;=K71, "AF", "-")</f>
        <v/>
      </c>
    </row>
    <row r="72">
      <c r="A72" s="8" t="n">
        <v>17</v>
      </c>
      <c r="B72" s="8" t="inlineStr">
        <is>
          <t>Lyllian Maria Santana Luciano</t>
        </is>
      </c>
      <c r="C72" s="7" t="n">
        <v>7</v>
      </c>
      <c r="D72" s="7" t="n"/>
      <c r="E72" s="7" t="n"/>
      <c r="F72" s="7" t="n"/>
      <c r="G72" s="8">
        <f>AVERAGE(C72:F72)</f>
        <v/>
      </c>
      <c r="H72" s="8">
        <f>SUM(C72:F72)/4</f>
        <v/>
      </c>
      <c r="I72" s="8">
        <f>IF(H72&lt;7, (0.6*H72) + (0.4*G72), "-")</f>
        <v/>
      </c>
      <c r="J72" s="8">
        <f>IF(H72&lt;2.5, "REPROVADO", IF(H72&lt;7, "FINAL", "APROVADO"))</f>
        <v/>
      </c>
      <c r="K72" s="8">
        <f>IF(H72&lt;7, (12.5 - (1.5*H72)), "-")</f>
        <v/>
      </c>
      <c r="L72" s="8">
        <f>IF(G72&gt;=K72, "AF", "-")</f>
        <v/>
      </c>
    </row>
    <row r="73">
      <c r="A73" s="8" t="n">
        <v>18</v>
      </c>
      <c r="B73" s="8" t="inlineStr">
        <is>
          <t>Maria Eduarda de Souza</t>
        </is>
      </c>
      <c r="C73" s="7" t="n">
        <v>3</v>
      </c>
      <c r="D73" s="7" t="n"/>
      <c r="E73" s="7" t="n"/>
      <c r="F73" s="7" t="n"/>
      <c r="G73" s="8">
        <f>AVERAGE(C73:F73)</f>
        <v/>
      </c>
      <c r="H73" s="8">
        <f>SUM(C73:F73)/4</f>
        <v/>
      </c>
      <c r="I73" s="8">
        <f>IF(H73&lt;7, (0.6*H73) + (0.4*G73), "-")</f>
        <v/>
      </c>
      <c r="J73" s="8">
        <f>IF(H73&lt;2.5, "REPROVADO", IF(H73&lt;7, "FINAL", "APROVADO"))</f>
        <v/>
      </c>
      <c r="K73" s="8">
        <f>IF(H73&lt;7, (12.5 - (1.5*H73)), "-")</f>
        <v/>
      </c>
      <c r="L73" s="8">
        <f>IF(G73&gt;=K73, "AF", "-")</f>
        <v/>
      </c>
    </row>
    <row r="74">
      <c r="A74" s="8" t="n">
        <v>19</v>
      </c>
      <c r="B74" s="8" t="inlineStr">
        <is>
          <t>Maria Eduarda Carneiro de Oliveira</t>
        </is>
      </c>
      <c r="C74" s="7" t="n">
        <v>4</v>
      </c>
      <c r="D74" s="7" t="n"/>
      <c r="E74" s="7" t="n"/>
      <c r="F74" s="7" t="n"/>
      <c r="G74" s="8">
        <f>AVERAGE(C74:F74)</f>
        <v/>
      </c>
      <c r="H74" s="8">
        <f>SUM(C74:F74)/4</f>
        <v/>
      </c>
      <c r="I74" s="8">
        <f>IF(H74&lt;7, (0.6*H74) + (0.4*G74), "-")</f>
        <v/>
      </c>
      <c r="J74" s="8">
        <f>IF(H74&lt;2.5, "REPROVADO", IF(H74&lt;7, "FINAL", "APROVADO"))</f>
        <v/>
      </c>
      <c r="K74" s="8">
        <f>IF(H74&lt;7, (12.5 - (1.5*H74)), "-")</f>
        <v/>
      </c>
      <c r="L74" s="8">
        <f>IF(G74&gt;=K74, "AF", "-")</f>
        <v/>
      </c>
    </row>
    <row r="75">
      <c r="A75" s="8" t="n">
        <v>20</v>
      </c>
      <c r="B75" s="8" t="inlineStr">
        <is>
          <t>Nicole Stefany Alves Souto Silva</t>
        </is>
      </c>
      <c r="C75" s="7" t="n">
        <v>1</v>
      </c>
      <c r="D75" s="7" t="n"/>
      <c r="E75" s="7" t="n"/>
      <c r="F75" s="7" t="n"/>
      <c r="G75" s="8">
        <f>AVERAGE(C75:F75)</f>
        <v/>
      </c>
      <c r="H75" s="8">
        <f>SUM(C75:F75)/4</f>
        <v/>
      </c>
      <c r="I75" s="8">
        <f>IF(H75&lt;7, (0.6*H75) + (0.4*G75), "-")</f>
        <v/>
      </c>
      <c r="J75" s="8">
        <f>IF(H75&lt;2.5, "REPROVADO", IF(H75&lt;7, "FINAL", "APROVADO"))</f>
        <v/>
      </c>
      <c r="K75" s="8">
        <f>IF(H75&lt;7, (12.5 - (1.5*H75)), "-")</f>
        <v/>
      </c>
      <c r="L75" s="8">
        <f>IF(G75&gt;=K75, "AF", "-")</f>
        <v/>
      </c>
    </row>
    <row r="76">
      <c r="A76" s="8" t="n">
        <v>21</v>
      </c>
      <c r="B76" s="8" t="inlineStr">
        <is>
          <t>Rhuan Carlos de Araújo Sousa</t>
        </is>
      </c>
      <c r="C76" s="7" t="n">
        <v>6</v>
      </c>
      <c r="D76" s="7" t="n"/>
      <c r="E76" s="7" t="n"/>
      <c r="F76" s="7" t="n"/>
      <c r="G76" s="8">
        <f>AVERAGE(C76:F76)</f>
        <v/>
      </c>
      <c r="H76" s="8">
        <f>SUM(C76:F76)/4</f>
        <v/>
      </c>
      <c r="I76" s="8">
        <f>IF(H76&lt;7, (0.6*H76) + (0.4*G76), "-")</f>
        <v/>
      </c>
      <c r="J76" s="8">
        <f>IF(H76&lt;2.5, "REPROVADO", IF(H76&lt;7, "FINAL", "APROVADO"))</f>
        <v/>
      </c>
      <c r="K76" s="8">
        <f>IF(H76&lt;7, (12.5 - (1.5*H76)), "-")</f>
        <v/>
      </c>
      <c r="L76" s="8">
        <f>IF(G76&gt;=K76, "AF", "-")</f>
        <v/>
      </c>
    </row>
    <row r="77">
      <c r="A77" s="8" t="n">
        <v>22</v>
      </c>
      <c r="B77" s="8" t="inlineStr">
        <is>
          <t>Pedro Henrique Ricardo Moura do Nascimento</t>
        </is>
      </c>
      <c r="C77" s="7" t="n">
        <v>6</v>
      </c>
      <c r="D77" s="7" t="n"/>
      <c r="E77" s="7" t="n"/>
      <c r="F77" s="7" t="n"/>
      <c r="G77" s="8">
        <f>AVERAGE(C77:F77)</f>
        <v/>
      </c>
      <c r="H77" s="8">
        <f>SUM(C77:F77)/4</f>
        <v/>
      </c>
      <c r="I77" s="8">
        <f>IF(H77&lt;7, (0.6*H77) + (0.4*G77), "-")</f>
        <v/>
      </c>
      <c r="J77" s="8">
        <f>IF(H77&lt;2.5, "REPROVADO", IF(H77&lt;7, "FINAL", "APROVADO"))</f>
        <v/>
      </c>
      <c r="K77" s="8">
        <f>IF(H77&lt;7, (12.5 - (1.5*H77)), "-")</f>
        <v/>
      </c>
      <c r="L77" s="8">
        <f>IF(G77&gt;=K77, "AF", "-")</f>
        <v/>
      </c>
    </row>
    <row r="78">
      <c r="A78" s="8" t="n">
        <v>23</v>
      </c>
      <c r="B78" s="8" t="inlineStr">
        <is>
          <t>Victor Antonino Figueiredo da Silva</t>
        </is>
      </c>
      <c r="C78" s="7" t="n">
        <v>1</v>
      </c>
      <c r="D78" s="7" t="n"/>
      <c r="E78" s="7" t="n"/>
      <c r="F78" s="7" t="n"/>
      <c r="G78" s="8">
        <f>AVERAGE(C78:F78)</f>
        <v/>
      </c>
      <c r="H78" s="8">
        <f>SUM(C78:F78)/4</f>
        <v/>
      </c>
      <c r="I78" s="8">
        <f>IF(H78&lt;7, (0.6*H78) + (0.4*G78), "-")</f>
        <v/>
      </c>
      <c r="J78" s="8">
        <f>IF(H78&lt;2.5, "REPROVADO", IF(H78&lt;7, "FINAL", "APROVADO"))</f>
        <v/>
      </c>
      <c r="K78" s="8">
        <f>IF(H78&lt;7, (12.5 - (1.5*H78)), "-")</f>
        <v/>
      </c>
      <c r="L78" s="8">
        <f>IF(G78&gt;=K78, "AF", "-")</f>
        <v/>
      </c>
    </row>
    <row r="79">
      <c r="A79" s="8" t="n">
        <v>24</v>
      </c>
      <c r="B79" s="8" t="inlineStr">
        <is>
          <t>Victor Emanuel Macêdo Fidelis</t>
        </is>
      </c>
      <c r="C79" s="7" t="n">
        <v>6</v>
      </c>
      <c r="D79" s="7" t="n"/>
      <c r="E79" s="7" t="n"/>
      <c r="F79" s="7" t="n"/>
      <c r="G79" s="8">
        <f>AVERAGE(C79:F79)</f>
        <v/>
      </c>
      <c r="H79" s="8">
        <f>SUM(C79:F79)/4</f>
        <v/>
      </c>
      <c r="I79" s="8">
        <f>IF(H79&lt;7, (0.6*H79) + (0.4*G79), "-")</f>
        <v/>
      </c>
      <c r="J79" s="8">
        <f>IF(H79&lt;2.5, "REPROVADO", IF(H79&lt;7, "FINAL", "APROVADO"))</f>
        <v/>
      </c>
      <c r="K79" s="8">
        <f>IF(H79&lt;7, (12.5 - (1.5*H79)), "-")</f>
        <v/>
      </c>
      <c r="L79" s="8">
        <f>IF(G79&gt;=K79, "AF", "-")</f>
        <v/>
      </c>
    </row>
    <row r="80">
      <c r="A80" s="8" t="n">
        <v>25</v>
      </c>
      <c r="B80" s="8" t="inlineStr">
        <is>
          <t>Yasmin Lohane Muller Coelho</t>
        </is>
      </c>
      <c r="C80" s="7" t="n">
        <v>4</v>
      </c>
      <c r="D80" s="7" t="n"/>
      <c r="E80" s="7" t="n"/>
      <c r="F80" s="7" t="n"/>
      <c r="G80" s="8">
        <f>AVERAGE(C80:F80)</f>
        <v/>
      </c>
      <c r="H80" s="8">
        <f>SUM(C80:F80)/4</f>
        <v/>
      </c>
      <c r="I80" s="8">
        <f>IF(H80&lt;7, (0.6*H80) + (0.4*G80), "-")</f>
        <v/>
      </c>
      <c r="J80" s="8">
        <f>IF(H80&lt;2.5, "REPROVADO", IF(H80&lt;7, "FINAL", "APROVADO"))</f>
        <v/>
      </c>
      <c r="K80" s="8">
        <f>IF(H80&lt;7, (12.5 - (1.5*H80)), "-")</f>
        <v/>
      </c>
      <c r="L80" s="8">
        <f>IF(G80&gt;=K80, "AF", "-")</f>
        <v/>
      </c>
    </row>
    <row r="81">
      <c r="A81" s="7" t="n"/>
      <c r="B81" s="7" t="n"/>
      <c r="C81" s="7" t="n"/>
      <c r="D81" s="7" t="n"/>
      <c r="E81" s="7" t="n"/>
      <c r="F81" s="7" t="n"/>
      <c r="G81" s="8">
        <f>AVERAGE(C81:F81)</f>
        <v/>
      </c>
      <c r="H81" s="8">
        <f>SUM(C81:F81)/4</f>
        <v/>
      </c>
      <c r="I81" s="8">
        <f>IF(H81&lt;7, (0.6*H81) + (0.4*G81), "-")</f>
        <v/>
      </c>
      <c r="J81" s="8">
        <f>IF(H81&lt;2.5, "REPROVADO", IF(H81&lt;7, "FINAL", "APROVADO"))</f>
        <v/>
      </c>
      <c r="K81" s="8">
        <f>IF(H81&lt;7, (12.5 - (1.5*H81)), "-")</f>
        <v/>
      </c>
      <c r="L81" s="8">
        <f>IF(G81&gt;=K81, "AF", "-")</f>
        <v/>
      </c>
    </row>
    <row r="82">
      <c r="A82" s="7" t="n"/>
      <c r="B82" s="7" t="n"/>
      <c r="C82" s="7" t="n"/>
      <c r="D82" s="7" t="n"/>
      <c r="E82" s="7" t="n"/>
      <c r="F82" s="7" t="n"/>
      <c r="G82" s="8">
        <f>AVERAGE(C82:F82)</f>
        <v/>
      </c>
      <c r="H82" s="8">
        <f>SUM(C82:F82)/4</f>
        <v/>
      </c>
      <c r="I82" s="8">
        <f>IF(H82&lt;7, (0.6*H82) + (0.4*G82), "-")</f>
        <v/>
      </c>
      <c r="J82" s="8">
        <f>IF(H82&lt;2.5, "REPROVADO", IF(H82&lt;7, "FINAL", "APROVADO"))</f>
        <v/>
      </c>
      <c r="K82" s="8">
        <f>IF(H82&lt;7, (12.5 - (1.5*H82)), "-")</f>
        <v/>
      </c>
      <c r="L82" s="8">
        <f>IF(G82&gt;=K82, "AF", "-")</f>
        <v/>
      </c>
    </row>
    <row r="83">
      <c r="A83" s="7" t="n"/>
      <c r="B83" s="7" t="n"/>
      <c r="C83" s="7" t="n"/>
      <c r="D83" s="7" t="n"/>
      <c r="E83" s="7" t="n"/>
      <c r="F83" s="7" t="n"/>
      <c r="G83" s="8">
        <f>AVERAGE(C83:F83)</f>
        <v/>
      </c>
      <c r="H83" s="8">
        <f>SUM(C83:F83)/4</f>
        <v/>
      </c>
      <c r="I83" s="8">
        <f>IF(H83&lt;7, (0.6*H83) + (0.4*G83), "-")</f>
        <v/>
      </c>
      <c r="J83" s="8">
        <f>IF(H83&lt;2.5, "REPROVADO", IF(H83&lt;7, "FINAL", "APROVADO"))</f>
        <v/>
      </c>
      <c r="K83" s="8">
        <f>IF(H83&lt;7, (12.5 - (1.5*H83)), "-")</f>
        <v/>
      </c>
      <c r="L83" s="8">
        <f>IF(G83&gt;=K83, "AF", "-")</f>
        <v/>
      </c>
    </row>
    <row r="84">
      <c r="A84" s="7" t="n"/>
      <c r="B84" s="7" t="n"/>
      <c r="C84" s="7" t="n"/>
      <c r="D84" s="7" t="n"/>
      <c r="E84" s="7" t="n"/>
      <c r="F84" s="7" t="n"/>
      <c r="G84" s="8">
        <f>AVERAGE(C84:F84)</f>
        <v/>
      </c>
      <c r="H84" s="8">
        <f>SUM(C84:F84)/4</f>
        <v/>
      </c>
      <c r="I84" s="8">
        <f>IF(H84&lt;7, (0.6*H84) + (0.4*G84), "-")</f>
        <v/>
      </c>
      <c r="J84" s="8">
        <f>IF(H84&lt;2.5, "REPROVADO", IF(H84&lt;7, "FINAL", "APROVADO"))</f>
        <v/>
      </c>
      <c r="K84" s="8">
        <f>IF(H84&lt;7, (12.5 - (1.5*H84)), "-")</f>
        <v/>
      </c>
      <c r="L84" s="8">
        <f>IF(G84&gt;=K84, "AF", "-")</f>
        <v/>
      </c>
    </row>
    <row r="85">
      <c r="A85" s="7" t="n"/>
      <c r="B85" s="7" t="n"/>
      <c r="C85" s="7" t="n"/>
      <c r="D85" s="7" t="n"/>
      <c r="E85" s="7" t="n"/>
      <c r="F85" s="7" t="n"/>
      <c r="G85" s="8">
        <f>AVERAGE(C85:F85)</f>
        <v/>
      </c>
      <c r="H85" s="8">
        <f>SUM(C85:F85)/4</f>
        <v/>
      </c>
      <c r="I85" s="8">
        <f>IF(H85&lt;7, (0.6*H85) + (0.4*G85), "-")</f>
        <v/>
      </c>
      <c r="J85" s="8">
        <f>IF(H85&lt;2.5, "REPROVADO", IF(H85&lt;7, "FINAL", "APROVADO"))</f>
        <v/>
      </c>
      <c r="K85" s="8">
        <f>IF(H85&lt;7, (12.5 - (1.5*H85)), "-")</f>
        <v/>
      </c>
      <c r="L85" s="8">
        <f>IF(G85&gt;=K85, "AF", "-")</f>
        <v/>
      </c>
    </row>
    <row r="86">
      <c r="A86" s="7" t="n"/>
      <c r="B86" s="7" t="n"/>
      <c r="C86" s="7" t="n"/>
      <c r="D86" s="7" t="n"/>
      <c r="E86" s="7" t="n"/>
      <c r="F86" s="7" t="n"/>
      <c r="G86" s="8">
        <f>AVERAGE(C86:F86)</f>
        <v/>
      </c>
      <c r="H86" s="8">
        <f>SUM(C86:F86)/4</f>
        <v/>
      </c>
      <c r="I86" s="8">
        <f>IF(H86&lt;7, (0.6*H86) + (0.4*G86), "-")</f>
        <v/>
      </c>
      <c r="J86" s="8">
        <f>IF(H86&lt;2.5, "REPROVADO", IF(H86&lt;7, "FINAL", "APROVADO"))</f>
        <v/>
      </c>
      <c r="K86" s="8">
        <f>IF(H86&lt;7, (12.5 - (1.5*H86)), "-")</f>
        <v/>
      </c>
      <c r="L86" s="8">
        <f>IF(G86&gt;=K86, "AF", "-")</f>
        <v/>
      </c>
    </row>
    <row r="87">
      <c r="A87" s="7" t="n"/>
      <c r="B87" s="7" t="n"/>
      <c r="C87" s="7" t="n"/>
      <c r="D87" s="7" t="n"/>
      <c r="E87" s="7" t="n"/>
      <c r="F87" s="7" t="n"/>
      <c r="G87" s="8">
        <f>AVERAGE(C87:F87)</f>
        <v/>
      </c>
      <c r="H87" s="8">
        <f>SUM(C87:F87)/4</f>
        <v/>
      </c>
      <c r="I87" s="8">
        <f>IF(H87&lt;7, (0.6*H87) + (0.4*G87), "-")</f>
        <v/>
      </c>
      <c r="J87" s="8">
        <f>IF(H87&lt;2.5, "REPROVADO", IF(H87&lt;7, "FINAL", "APROVADO"))</f>
        <v/>
      </c>
      <c r="K87" s="8">
        <f>IF(H87&lt;7, (12.5 - (1.5*H87)), "-")</f>
        <v/>
      </c>
      <c r="L87" s="8">
        <f>IF(G87&gt;=K87, "AF", "-")</f>
        <v/>
      </c>
    </row>
    <row r="88">
      <c r="A88" s="7" t="n"/>
      <c r="B88" s="7" t="n"/>
      <c r="C88" s="7" t="n"/>
      <c r="D88" s="7" t="n"/>
      <c r="E88" s="7" t="n"/>
      <c r="F88" s="7" t="n"/>
      <c r="G88" s="8">
        <f>AVERAGE(C88:F88)</f>
        <v/>
      </c>
      <c r="H88" s="8">
        <f>SUM(C88:F88)/4</f>
        <v/>
      </c>
      <c r="I88" s="8">
        <f>IF(H88&lt;7, (0.6*H88) + (0.4*G88), "-")</f>
        <v/>
      </c>
      <c r="J88" s="8">
        <f>IF(H88&lt;2.5, "REPROVADO", IF(H88&lt;7, "FINAL", "APROVADO"))</f>
        <v/>
      </c>
      <c r="K88" s="8">
        <f>IF(H88&lt;7, (12.5 - (1.5*H88)), "-")</f>
        <v/>
      </c>
      <c r="L88" s="8">
        <f>IF(G88&gt;=K88, "AF", "-")</f>
        <v/>
      </c>
    </row>
    <row r="89">
      <c r="A89" s="7" t="n"/>
      <c r="B89" s="7" t="n"/>
      <c r="C89" s="7" t="n"/>
      <c r="D89" s="7" t="n"/>
      <c r="E89" s="7" t="n"/>
      <c r="F89" s="7" t="n"/>
      <c r="G89" s="8">
        <f>AVERAGE(C89:F89)</f>
        <v/>
      </c>
      <c r="H89" s="8">
        <f>SUM(C89:F89)/4</f>
        <v/>
      </c>
      <c r="I89" s="8">
        <f>IF(H89&lt;7, (0.6*H89) + (0.4*G89), "-")</f>
        <v/>
      </c>
      <c r="J89" s="8">
        <f>IF(H89&lt;2.5, "REPROVADO", IF(H89&lt;7, "FINAL", "APROVADO"))</f>
        <v/>
      </c>
      <c r="K89" s="8">
        <f>IF(H89&lt;7, (12.5 - (1.5*H89)), "-")</f>
        <v/>
      </c>
      <c r="L89" s="8">
        <f>IF(G89&gt;=K89, "AF", "-")</f>
        <v/>
      </c>
    </row>
    <row r="90">
      <c r="A90" s="7" t="n"/>
      <c r="B90" s="7" t="n"/>
      <c r="C90" s="7" t="n"/>
      <c r="D90" s="7" t="n"/>
      <c r="E90" s="7" t="n"/>
      <c r="F90" s="7" t="n"/>
      <c r="G90" s="8">
        <f>AVERAGE(C90:F90)</f>
        <v/>
      </c>
      <c r="H90" s="8">
        <f>SUM(C90:F90)/4</f>
        <v/>
      </c>
      <c r="I90" s="8">
        <f>IF(H90&lt;7, (0.6*H90) + (0.4*G90), "-")</f>
        <v/>
      </c>
      <c r="J90" s="8">
        <f>IF(H90&lt;2.5, "REPROVADO", IF(H90&lt;7, "FINAL", "APROVADO"))</f>
        <v/>
      </c>
      <c r="K90" s="8">
        <f>IF(H90&lt;7, (12.5 - (1.5*H90)), "-")</f>
        <v/>
      </c>
      <c r="L90" s="8">
        <f>IF(G90&gt;=K90, "AF", "-")</f>
        <v/>
      </c>
    </row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 ht="30" customHeight="1">
      <c r="A106" s="2" t="inlineStr">
        <is>
          <t>1º ANO C</t>
        </is>
      </c>
    </row>
    <row r="107">
      <c r="A107" s="3" t="inlineStr">
        <is>
          <t>Nº</t>
        </is>
      </c>
      <c r="B107" s="4" t="inlineStr">
        <is>
          <t>Nome do Aluno</t>
        </is>
      </c>
      <c r="C107" s="5" t="n">
        <v>5</v>
      </c>
      <c r="D107" s="5" t="inlineStr">
        <is>
          <t>2º BIM</t>
        </is>
      </c>
      <c r="E107" s="5" t="inlineStr">
        <is>
          <t>3º BIM</t>
        </is>
      </c>
      <c r="F107" s="5" t="inlineStr">
        <is>
          <t>4º BIM</t>
        </is>
      </c>
      <c r="G107" s="12" t="inlineStr">
        <is>
          <t>NF</t>
        </is>
      </c>
      <c r="H107" s="3">
        <f>SUM(C107:F107)/4</f>
        <v/>
      </c>
      <c r="I107" s="3" t="inlineStr">
        <is>
          <t>MF</t>
        </is>
      </c>
      <c r="J107" s="6" t="inlineStr">
        <is>
          <t>SITUAÇÃO DO ALUNO</t>
        </is>
      </c>
      <c r="K107" s="3" t="inlineStr">
        <is>
          <t>PF</t>
        </is>
      </c>
      <c r="L107" s="3" t="inlineStr">
        <is>
          <t>SF</t>
        </is>
      </c>
      <c r="N107" s="3" t="inlineStr">
        <is>
          <t>Resumo da Turma</t>
        </is>
      </c>
      <c r="O107" s="13" t="n"/>
      <c r="P107" s="13" t="n"/>
      <c r="Q107" s="13" t="n"/>
      <c r="R107" s="14" t="n"/>
    </row>
    <row r="108">
      <c r="A108" s="8" t="n">
        <v>1</v>
      </c>
      <c r="B108" s="8" t="inlineStr">
        <is>
          <t>Adryan Sudario Sousa</t>
        </is>
      </c>
      <c r="C108" s="7" t="n">
        <v>1</v>
      </c>
      <c r="D108" s="7" t="n"/>
      <c r="E108" s="7" t="n"/>
      <c r="F108" s="7" t="n"/>
      <c r="G108" s="8">
        <f>AVERAGE(C108:F108)</f>
        <v/>
      </c>
      <c r="H108" s="8">
        <f>SUM(C108:F108)/4</f>
        <v/>
      </c>
      <c r="I108" s="8">
        <f>IF(H108&lt;7, (0.6*H108) + (0.4*G108), "-")</f>
        <v/>
      </c>
      <c r="J108" s="8">
        <f>IF(H108&lt;2.5, "REPROVADO", IF(H108&lt;7, "FINAL", "APROVADO"))</f>
        <v/>
      </c>
      <c r="K108" s="8">
        <f>IF(H108&lt;7, (12.5 - (1.5*H108)), "-")</f>
        <v/>
      </c>
      <c r="L108" s="8">
        <f>IF(G108&gt;=K108, "AF", "-")</f>
        <v/>
      </c>
      <c r="N108" s="7" t="n"/>
      <c r="O108" s="5" t="inlineStr">
        <is>
          <t>1º Bimestre</t>
        </is>
      </c>
      <c r="P108" s="5" t="inlineStr">
        <is>
          <t>2º Bimestre</t>
        </is>
      </c>
      <c r="Q108" s="5" t="inlineStr">
        <is>
          <t>3º Bimestre</t>
        </is>
      </c>
      <c r="R108" s="5" t="inlineStr">
        <is>
          <t>4º Bimestre</t>
        </is>
      </c>
    </row>
    <row r="109">
      <c r="A109" s="8" t="n">
        <v>2</v>
      </c>
      <c r="B109" s="8" t="inlineStr">
        <is>
          <t>Arthur Kauã Ferreira Barbosa</t>
        </is>
      </c>
      <c r="C109" s="7" t="n">
        <v>8</v>
      </c>
      <c r="D109" s="7" t="n"/>
      <c r="E109" s="7" t="n"/>
      <c r="F109" s="7" t="n"/>
      <c r="G109" s="8">
        <f>AVERAGE(C109:F109)</f>
        <v/>
      </c>
      <c r="H109" s="8">
        <f>SUM(C109:F109)/4</f>
        <v/>
      </c>
      <c r="I109" s="8">
        <f>IF(H109&lt;7, (0.6*H109) + (0.4*G109), "-")</f>
        <v/>
      </c>
      <c r="J109" s="8">
        <f>IF(H109&lt;2.5, "REPROVADO", IF(H109&lt;7, "FINAL", "APROVADO"))</f>
        <v/>
      </c>
      <c r="K109" s="8">
        <f>IF(H109&lt;7, (12.5 - (1.5*H109)), "-")</f>
        <v/>
      </c>
      <c r="L109" s="8">
        <f>IF(G109&gt;=K109, "AF", "-")</f>
        <v/>
      </c>
      <c r="N109" s="8" t="inlineStr">
        <is>
          <t>ALUNOS APROVADOS</t>
        </is>
      </c>
      <c r="O109" s="8">
        <f>COUNTIF(C108:C142, "&gt;=7")</f>
        <v/>
      </c>
      <c r="P109" s="8">
        <f>COUNTIF(D108:D142, "&gt;=7")</f>
        <v/>
      </c>
      <c r="Q109" s="8">
        <f>COUNTIF(E108:E142, "&gt;=7")</f>
        <v/>
      </c>
      <c r="R109" s="8">
        <f>COUNTIF(F108:F142, "&gt;=7")</f>
        <v/>
      </c>
    </row>
    <row r="110">
      <c r="A110" s="8" t="n">
        <v>3</v>
      </c>
      <c r="B110" s="8" t="inlineStr">
        <is>
          <t>Angeliny Pessoa dos Santos</t>
        </is>
      </c>
      <c r="C110" s="7" t="n">
        <v>2</v>
      </c>
      <c r="D110" s="7" t="n"/>
      <c r="E110" s="7" t="n"/>
      <c r="F110" s="7" t="n"/>
      <c r="G110" s="8">
        <f>AVERAGE(C110:F110)</f>
        <v/>
      </c>
      <c r="H110" s="8">
        <f>SUM(C110:F110)/4</f>
        <v/>
      </c>
      <c r="I110" s="8">
        <f>IF(H110&lt;7, (0.6*H110) + (0.4*G110), "-")</f>
        <v/>
      </c>
      <c r="J110" s="8">
        <f>IF(H110&lt;2.5, "REPROVADO", IF(H110&lt;7, "FINAL", "APROVADO"))</f>
        <v/>
      </c>
      <c r="K110" s="8">
        <f>IF(H110&lt;7, (12.5 - (1.5*H110)), "-")</f>
        <v/>
      </c>
      <c r="L110" s="8">
        <f>IF(G110&gt;=K110, "AF", "-")</f>
        <v/>
      </c>
      <c r="N110" s="8" t="inlineStr">
        <is>
          <t>ALUNOS REPROVADOS</t>
        </is>
      </c>
      <c r="O110" s="8">
        <f>COUNTIF(C108:C142, "&lt;7")</f>
        <v/>
      </c>
      <c r="P110" s="8">
        <f>COUNTIF(D108:D142, "&lt;7")</f>
        <v/>
      </c>
      <c r="Q110" s="8">
        <f>COUNTIF(E108:E142, "&lt;7")</f>
        <v/>
      </c>
      <c r="R110" s="8">
        <f>COUNTIF(F108:F142, "&lt;7")</f>
        <v/>
      </c>
    </row>
    <row r="111">
      <c r="A111" s="8" t="n">
        <v>4</v>
      </c>
      <c r="B111" s="8" t="inlineStr">
        <is>
          <t>Bianca Nicolly Pereira Martins</t>
        </is>
      </c>
      <c r="C111" s="7" t="n">
        <v>7</v>
      </c>
      <c r="D111" s="7" t="n"/>
      <c r="E111" s="7" t="n"/>
      <c r="F111" s="7" t="n"/>
      <c r="G111" s="8">
        <f>AVERAGE(C111:F111)</f>
        <v/>
      </c>
      <c r="H111" s="8">
        <f>SUM(C111:F111)/4</f>
        <v/>
      </c>
      <c r="I111" s="8">
        <f>IF(H111&lt;7, (0.6*H111) + (0.4*G111), "-")</f>
        <v/>
      </c>
      <c r="J111" s="8">
        <f>IF(H111&lt;2.5, "REPROVADO", IF(H111&lt;7, "FINAL", "APROVADO"))</f>
        <v/>
      </c>
      <c r="K111" s="8">
        <f>IF(H111&lt;7, (12.5 - (1.5*H111)), "-")</f>
        <v/>
      </c>
      <c r="L111" s="8">
        <f>IF(G111&gt;=K111, "AF", "-")</f>
        <v/>
      </c>
      <c r="N111" s="8" t="inlineStr">
        <is>
          <t>Nº ALUNOS COM MÉDIA &gt; 8,0</t>
        </is>
      </c>
      <c r="O111" s="8">
        <f>COUNTIF(C108:C142, "&gt;=8")</f>
        <v/>
      </c>
      <c r="P111" s="8">
        <f>COUNTIF(D108:D142, "&gt;=8")</f>
        <v/>
      </c>
      <c r="Q111" s="8">
        <f>COUNTIF(E108:E142, "&gt;=8")</f>
        <v/>
      </c>
      <c r="R111" s="8">
        <f>COUNTIF(F108:F142, "&gt;=8")</f>
        <v/>
      </c>
    </row>
    <row r="112">
      <c r="A112" s="8" t="n">
        <v>5</v>
      </c>
      <c r="B112" s="8" t="inlineStr">
        <is>
          <t>Davi de Sousa Alves</t>
        </is>
      </c>
      <c r="C112" s="7" t="n">
        <v>4</v>
      </c>
      <c r="D112" s="7" t="n"/>
      <c r="E112" s="7" t="n"/>
      <c r="F112" s="7" t="n"/>
      <c r="G112" s="8">
        <f>AVERAGE(C112:F112)</f>
        <v/>
      </c>
      <c r="H112" s="8">
        <f>SUM(C112:F112)/4</f>
        <v/>
      </c>
      <c r="I112" s="8">
        <f>IF(H112&lt;7, (0.6*H112) + (0.4*G112), "-")</f>
        <v/>
      </c>
      <c r="J112" s="8">
        <f>IF(H112&lt;2.5, "REPROVADO", IF(H112&lt;7, "FINAL", "APROVADO"))</f>
        <v/>
      </c>
      <c r="K112" s="8">
        <f>IF(H112&lt;7, (12.5 - (1.5*H112)), "-")</f>
        <v/>
      </c>
      <c r="L112" s="8">
        <f>IF(G112&gt;=K112, "AF", "-")</f>
        <v/>
      </c>
      <c r="N112" s="8" t="inlineStr">
        <is>
          <t>Nº ALUNOS QUE NÃO ATINGIRAM MÉDIA &gt; 8,0</t>
        </is>
      </c>
      <c r="O112" s="8">
        <f>COUNTIF(C108:C142, "&lt;8")</f>
        <v/>
      </c>
      <c r="P112" s="8">
        <f>COUNTIF(D108:D142, "&lt;8")</f>
        <v/>
      </c>
      <c r="Q112" s="8">
        <f>COUNTIF(E108:E142, "&lt;8")</f>
        <v/>
      </c>
      <c r="R112" s="8">
        <f>COUNTIF(F108:F142, "&lt;8")</f>
        <v/>
      </c>
    </row>
    <row r="113">
      <c r="A113" s="8" t="n">
        <v>6</v>
      </c>
      <c r="B113" s="8" t="inlineStr">
        <is>
          <t>Gabryelle Nayara Pereira de Sousa</t>
        </is>
      </c>
      <c r="C113" s="7" t="n">
        <v>6</v>
      </c>
      <c r="D113" s="7" t="n"/>
      <c r="E113" s="7" t="n"/>
      <c r="F113" s="7" t="n"/>
      <c r="G113" s="8">
        <f>AVERAGE(C113:F113)</f>
        <v/>
      </c>
      <c r="H113" s="8">
        <f>SUM(C113:F113)/4</f>
        <v/>
      </c>
      <c r="I113" s="8">
        <f>IF(H113&lt;7, (0.6*H113) + (0.4*G113), "-")</f>
        <v/>
      </c>
      <c r="J113" s="8">
        <f>IF(H113&lt;2.5, "REPROVADO", IF(H113&lt;7, "FINAL", "APROVADO"))</f>
        <v/>
      </c>
      <c r="K113" s="8">
        <f>IF(H113&lt;7, (12.5 - (1.5*H113)), "-")</f>
        <v/>
      </c>
      <c r="L113" s="8">
        <f>IF(G113&gt;=K113, "AF", "-")</f>
        <v/>
      </c>
      <c r="N113" s="8" t="inlineStr">
        <is>
          <t>PERCENTUAL DE MÉDIAS &gt; 5,0</t>
        </is>
      </c>
      <c r="O113" s="9">
        <f>COUNTIF(C108:C142, "&gt;=5")/COUNTA(C108:C142)</f>
        <v/>
      </c>
      <c r="P113" s="9">
        <f>COUNTIF(D108:D142, "&gt;=5")/COUNTA(D108:D142)</f>
        <v/>
      </c>
      <c r="Q113" s="9">
        <f>COUNTIF(E108:E142, "&gt;=5")/COUNTA(E108:E142)</f>
        <v/>
      </c>
      <c r="R113" s="9">
        <f>COUNTIF(F108:F142, "&gt;=5")/COUNTA(F108:F142)</f>
        <v/>
      </c>
    </row>
    <row r="114">
      <c r="A114" s="8" t="n">
        <v>7</v>
      </c>
      <c r="B114" s="8" t="inlineStr">
        <is>
          <t>José Carlos de Freitas Souza</t>
        </is>
      </c>
      <c r="C114" s="7" t="n">
        <v>6</v>
      </c>
      <c r="D114" s="7" t="n"/>
      <c r="E114" s="7" t="n"/>
      <c r="F114" s="7" t="n"/>
      <c r="G114" s="8">
        <f>AVERAGE(C114:F114)</f>
        <v/>
      </c>
      <c r="H114" s="8">
        <f>SUM(C114:F114)/4</f>
        <v/>
      </c>
      <c r="I114" s="8">
        <f>IF(H114&lt;7, (0.6*H114) + (0.4*G114), "-")</f>
        <v/>
      </c>
      <c r="J114" s="8">
        <f>IF(H114&lt;2.5, "REPROVADO", IF(H114&lt;7, "FINAL", "APROVADO"))</f>
        <v/>
      </c>
      <c r="K114" s="8">
        <f>IF(H114&lt;7, (12.5 - (1.5*H114)), "-")</f>
        <v/>
      </c>
      <c r="L114" s="8">
        <f>IF(G114&gt;=K114, "AF", "-")</f>
        <v/>
      </c>
      <c r="N114" s="8" t="inlineStr">
        <is>
          <t>PERCENTUAL DE MÉDIAS &lt; 5,0</t>
        </is>
      </c>
      <c r="O114" s="9">
        <f>COUNTIF(C108:C142, "&lt;5")/COUNTA(C108:C142)</f>
        <v/>
      </c>
      <c r="P114" s="9">
        <f>COUNTIF(D108:D142, "&lt;5")/COUNTA(D108:D142)</f>
        <v/>
      </c>
      <c r="Q114" s="9">
        <f>COUNTIF(E108:E142, "&lt;5")/COUNTA(E108:E142)</f>
        <v/>
      </c>
      <c r="R114" s="9">
        <f>COUNTIF(F108:F142, "&lt;5")/COUNTA(F108:F142)</f>
        <v/>
      </c>
    </row>
    <row r="115">
      <c r="A115" s="8" t="n">
        <v>8</v>
      </c>
      <c r="B115" s="8" t="inlineStr">
        <is>
          <t>Julia de Souza Santos do Rego</t>
        </is>
      </c>
      <c r="C115" s="7" t="n">
        <v>2</v>
      </c>
      <c r="D115" s="7" t="n"/>
      <c r="E115" s="7" t="n"/>
      <c r="F115" s="7" t="n"/>
      <c r="G115" s="8">
        <f>AVERAGE(C115:F115)</f>
        <v/>
      </c>
      <c r="H115" s="8">
        <f>SUM(C115:F115)/4</f>
        <v/>
      </c>
      <c r="I115" s="8">
        <f>IF(H115&lt;7, (0.6*H115) + (0.4*G115), "-")</f>
        <v/>
      </c>
      <c r="J115" s="8">
        <f>IF(H115&lt;2.5, "REPROVADO", IF(H115&lt;7, "FINAL", "APROVADO"))</f>
        <v/>
      </c>
      <c r="K115" s="8">
        <f>IF(H115&lt;7, (12.5 - (1.5*H115)), "-")</f>
        <v/>
      </c>
      <c r="L115" s="8">
        <f>IF(G115&gt;=K115, "AF", "-")</f>
        <v/>
      </c>
      <c r="N115" s="8" t="inlineStr">
        <is>
          <t>MATRÍCULAS</t>
        </is>
      </c>
      <c r="O115" s="8">
        <f>O109+O110</f>
        <v/>
      </c>
      <c r="P115" s="8">
        <f>P109+P110</f>
        <v/>
      </c>
      <c r="Q115" s="8">
        <f>Q109+Q110</f>
        <v/>
      </c>
      <c r="R115" s="8">
        <f>R109+R110</f>
        <v/>
      </c>
    </row>
    <row r="116">
      <c r="A116" s="8" t="n">
        <v>9</v>
      </c>
      <c r="B116" s="8" t="inlineStr">
        <is>
          <t>Kauã Leite Jorge Vieira da Costa</t>
        </is>
      </c>
      <c r="C116" s="7" t="n">
        <v>4</v>
      </c>
      <c r="D116" s="7" t="n"/>
      <c r="E116" s="7" t="n"/>
      <c r="F116" s="7" t="n"/>
      <c r="G116" s="8">
        <f>AVERAGE(C116:F116)</f>
        <v/>
      </c>
      <c r="H116" s="8">
        <f>SUM(C116:F116)/4</f>
        <v/>
      </c>
      <c r="I116" s="8">
        <f>IF(H116&lt;7, (0.6*H116) + (0.4*G116), "-")</f>
        <v/>
      </c>
      <c r="J116" s="8">
        <f>IF(H116&lt;2.5, "REPROVADO", IF(H116&lt;7, "FINAL", "APROVADO"))</f>
        <v/>
      </c>
      <c r="K116" s="8">
        <f>IF(H116&lt;7, (12.5 - (1.5*H116)), "-")</f>
        <v/>
      </c>
      <c r="L116" s="8">
        <f>IF(G116&gt;=K116, "AF", "-")</f>
        <v/>
      </c>
      <c r="N116" s="8" t="inlineStr">
        <is>
          <t>TAXA DE APROVAÇÃO (%)</t>
        </is>
      </c>
      <c r="O116" s="9">
        <f>IF(O114=0, 0, O109/O114)</f>
        <v/>
      </c>
      <c r="P116" s="9">
        <f>IF(P114=0, 0, P109/P114)</f>
        <v/>
      </c>
      <c r="Q116" s="9">
        <f>IF(Q114=0, 0, Q109/Q114)</f>
        <v/>
      </c>
      <c r="R116" s="9">
        <f>IF(R114=0, 0, R109/R114)</f>
        <v/>
      </c>
    </row>
    <row r="117">
      <c r="A117" s="8" t="n">
        <v>10</v>
      </c>
      <c r="B117" s="8" t="inlineStr">
        <is>
          <t>Laura Maria Monteiro Tavares</t>
        </is>
      </c>
      <c r="C117" s="7" t="n">
        <v>6</v>
      </c>
      <c r="D117" s="7" t="n"/>
      <c r="E117" s="7" t="n"/>
      <c r="F117" s="7" t="n"/>
      <c r="G117" s="8">
        <f>AVERAGE(C117:F117)</f>
        <v/>
      </c>
      <c r="H117" s="8">
        <f>SUM(C117:F117)/4</f>
        <v/>
      </c>
      <c r="I117" s="8">
        <f>IF(H117&lt;7, (0.6*H117) + (0.4*G117), "-")</f>
        <v/>
      </c>
      <c r="J117" s="8">
        <f>IF(H117&lt;2.5, "REPROVADO", IF(H117&lt;7, "FINAL", "APROVADO"))</f>
        <v/>
      </c>
      <c r="K117" s="8">
        <f>IF(H117&lt;7, (12.5 - (1.5*H117)), "-")</f>
        <v/>
      </c>
      <c r="L117" s="8">
        <f>IF(G117&gt;=K117, "AF", "-")</f>
        <v/>
      </c>
    </row>
    <row r="118">
      <c r="A118" s="8" t="n">
        <v>11</v>
      </c>
      <c r="B118" s="8" t="inlineStr">
        <is>
          <t>Leandro da Silva Fonseca Filho</t>
        </is>
      </c>
      <c r="C118" s="7" t="n">
        <v>1</v>
      </c>
      <c r="D118" s="7" t="n"/>
      <c r="E118" s="7" t="n"/>
      <c r="F118" s="7" t="n"/>
      <c r="G118" s="8">
        <f>AVERAGE(C118:F118)</f>
        <v/>
      </c>
      <c r="H118" s="8">
        <f>SUM(C118:F118)/4</f>
        <v/>
      </c>
      <c r="I118" s="8">
        <f>IF(H118&lt;7, (0.6*H118) + (0.4*G118), "-")</f>
        <v/>
      </c>
      <c r="J118" s="8">
        <f>IF(H118&lt;2.5, "REPROVADO", IF(H118&lt;7, "FINAL", "APROVADO"))</f>
        <v/>
      </c>
      <c r="K118" s="8">
        <f>IF(H118&lt;7, (12.5 - (1.5*H118)), "-")</f>
        <v/>
      </c>
      <c r="L118" s="8">
        <f>IF(G118&gt;=K118, "AF", "-")</f>
        <v/>
      </c>
    </row>
    <row r="119">
      <c r="A119" s="8" t="n">
        <v>12</v>
      </c>
      <c r="B119" s="8" t="inlineStr">
        <is>
          <t>Louhanna Micaelly Silva de Araújo</t>
        </is>
      </c>
      <c r="C119" s="7" t="n">
        <v>2</v>
      </c>
      <c r="D119" s="7" t="n"/>
      <c r="E119" s="7" t="n"/>
      <c r="F119" s="7" t="n"/>
      <c r="G119" s="8">
        <f>AVERAGE(C119:F119)</f>
        <v/>
      </c>
      <c r="H119" s="8">
        <f>SUM(C119:F119)/4</f>
        <v/>
      </c>
      <c r="I119" s="8">
        <f>IF(H119&lt;7, (0.6*H119) + (0.4*G119), "-")</f>
        <v/>
      </c>
      <c r="J119" s="8">
        <f>IF(H119&lt;2.5, "REPROVADO", IF(H119&lt;7, "FINAL", "APROVADO"))</f>
        <v/>
      </c>
      <c r="K119" s="8">
        <f>IF(H119&lt;7, (12.5 - (1.5*H119)), "-")</f>
        <v/>
      </c>
      <c r="L119" s="8">
        <f>IF(G119&gt;=K119, "AF", "-")</f>
        <v/>
      </c>
    </row>
    <row r="120">
      <c r="A120" s="8" t="n">
        <v>13</v>
      </c>
      <c r="B120" s="8" t="inlineStr">
        <is>
          <t>Lucyemille Fernandes dos Sasntos</t>
        </is>
      </c>
      <c r="C120" s="7" t="n">
        <v>2</v>
      </c>
      <c r="D120" s="7" t="n"/>
      <c r="E120" s="7" t="n"/>
      <c r="F120" s="7" t="n"/>
      <c r="G120" s="8">
        <f>AVERAGE(C120:F120)</f>
        <v/>
      </c>
      <c r="H120" s="8">
        <f>SUM(C120:F120)/4</f>
        <v/>
      </c>
      <c r="I120" s="8">
        <f>IF(H120&lt;7, (0.6*H120) + (0.4*G120), "-")</f>
        <v/>
      </c>
      <c r="J120" s="8">
        <f>IF(H120&lt;2.5, "REPROVADO", IF(H120&lt;7, "FINAL", "APROVADO"))</f>
        <v/>
      </c>
      <c r="K120" s="8">
        <f>IF(H120&lt;7, (12.5 - (1.5*H120)), "-")</f>
        <v/>
      </c>
      <c r="L120" s="8">
        <f>IF(G120&gt;=K120, "AF", "-")</f>
        <v/>
      </c>
    </row>
    <row r="121">
      <c r="A121" s="8" t="n">
        <v>14</v>
      </c>
      <c r="B121" s="8" t="inlineStr">
        <is>
          <t>Maria Eduarda Oliveira Nunes / NOME SOCIAL: Liam Oliveira Nunes</t>
        </is>
      </c>
      <c r="C121" s="7" t="n">
        <v>6</v>
      </c>
      <c r="D121" s="7" t="n"/>
      <c r="E121" s="7" t="n"/>
      <c r="F121" s="7" t="n"/>
      <c r="G121" s="8">
        <f>AVERAGE(C121:F121)</f>
        <v/>
      </c>
      <c r="H121" s="8">
        <f>SUM(C121:F121)/4</f>
        <v/>
      </c>
      <c r="I121" s="8">
        <f>IF(H121&lt;7, (0.6*H121) + (0.4*G121), "-")</f>
        <v/>
      </c>
      <c r="J121" s="8">
        <f>IF(H121&lt;2.5, "REPROVADO", IF(H121&lt;7, "FINAL", "APROVADO"))</f>
        <v/>
      </c>
      <c r="K121" s="8">
        <f>IF(H121&lt;7, (12.5 - (1.5*H121)), "-")</f>
        <v/>
      </c>
      <c r="L121" s="8">
        <f>IF(G121&gt;=K121, "AF", "-")</f>
        <v/>
      </c>
    </row>
    <row r="122">
      <c r="A122" s="8" t="n">
        <v>15</v>
      </c>
      <c r="B122" s="8" t="inlineStr">
        <is>
          <t>Maria Tainá Marculino dos Santos</t>
        </is>
      </c>
      <c r="C122" s="7" t="n">
        <v>3</v>
      </c>
      <c r="D122" s="7" t="n"/>
      <c r="E122" s="7" t="n"/>
      <c r="F122" s="7" t="n"/>
      <c r="G122" s="8">
        <f>AVERAGE(C122:F122)</f>
        <v/>
      </c>
      <c r="H122" s="8">
        <f>SUM(C122:F122)/4</f>
        <v/>
      </c>
      <c r="I122" s="8">
        <f>IF(H122&lt;7, (0.6*H122) + (0.4*G122), "-")</f>
        <v/>
      </c>
      <c r="J122" s="8">
        <f>IF(H122&lt;2.5, "REPROVADO", IF(H122&lt;7, "FINAL", "APROVADO"))</f>
        <v/>
      </c>
      <c r="K122" s="8">
        <f>IF(H122&lt;7, (12.5 - (1.5*H122)), "-")</f>
        <v/>
      </c>
      <c r="L122" s="8">
        <f>IF(G122&gt;=K122, "AF", "-")</f>
        <v/>
      </c>
    </row>
    <row r="123">
      <c r="A123" s="8" t="n">
        <v>16</v>
      </c>
      <c r="B123" s="8" t="inlineStr">
        <is>
          <t>Marianny Vitória da Silva Gomes</t>
        </is>
      </c>
      <c r="C123" s="7" t="n">
        <v>5</v>
      </c>
      <c r="D123" s="7" t="n"/>
      <c r="E123" s="7" t="n"/>
      <c r="F123" s="7" t="n"/>
      <c r="G123" s="8">
        <f>AVERAGE(C123:F123)</f>
        <v/>
      </c>
      <c r="H123" s="8">
        <f>SUM(C123:F123)/4</f>
        <v/>
      </c>
      <c r="I123" s="8">
        <f>IF(H123&lt;7, (0.6*H123) + (0.4*G123), "-")</f>
        <v/>
      </c>
      <c r="J123" s="8">
        <f>IF(H123&lt;2.5, "REPROVADO", IF(H123&lt;7, "FINAL", "APROVADO"))</f>
        <v/>
      </c>
      <c r="K123" s="8">
        <f>IF(H123&lt;7, (12.5 - (1.5*H123)), "-")</f>
        <v/>
      </c>
      <c r="L123" s="8">
        <f>IF(G123&gt;=K123, "AF", "-")</f>
        <v/>
      </c>
    </row>
    <row r="124">
      <c r="A124" s="8" t="n">
        <v>17</v>
      </c>
      <c r="B124" s="8" t="inlineStr">
        <is>
          <t>Maycon Leandro Nunes dos Santos</t>
        </is>
      </c>
      <c r="C124" s="7" t="n">
        <v>1</v>
      </c>
      <c r="D124" s="7" t="n"/>
      <c r="E124" s="7" t="n"/>
      <c r="F124" s="7" t="n"/>
      <c r="G124" s="8">
        <f>AVERAGE(C124:F124)</f>
        <v/>
      </c>
      <c r="H124" s="8">
        <f>SUM(C124:F124)/4</f>
        <v/>
      </c>
      <c r="I124" s="8">
        <f>IF(H124&lt;7, (0.6*H124) + (0.4*G124), "-")</f>
        <v/>
      </c>
      <c r="J124" s="8">
        <f>IF(H124&lt;2.5, "REPROVADO", IF(H124&lt;7, "FINAL", "APROVADO"))</f>
        <v/>
      </c>
      <c r="K124" s="8">
        <f>IF(H124&lt;7, (12.5 - (1.5*H124)), "-")</f>
        <v/>
      </c>
      <c r="L124" s="8">
        <f>IF(G124&gt;=K124, "AF", "-")</f>
        <v/>
      </c>
    </row>
    <row r="125">
      <c r="A125" s="8" t="n">
        <v>18</v>
      </c>
      <c r="B125" s="8" t="inlineStr">
        <is>
          <t>Nicole Vitória Belarmino da Silva</t>
        </is>
      </c>
      <c r="C125" s="7" t="n">
        <v>8</v>
      </c>
      <c r="D125" s="7" t="n"/>
      <c r="E125" s="7" t="n"/>
      <c r="F125" s="7" t="n"/>
      <c r="G125" s="8">
        <f>AVERAGE(C125:F125)</f>
        <v/>
      </c>
      <c r="H125" s="8">
        <f>SUM(C125:F125)/4</f>
        <v/>
      </c>
      <c r="I125" s="8">
        <f>IF(H125&lt;7, (0.6*H125) + (0.4*G125), "-")</f>
        <v/>
      </c>
      <c r="J125" s="8">
        <f>IF(H125&lt;2.5, "REPROVADO", IF(H125&lt;7, "FINAL", "APROVADO"))</f>
        <v/>
      </c>
      <c r="K125" s="8">
        <f>IF(H125&lt;7, (12.5 - (1.5*H125)), "-")</f>
        <v/>
      </c>
      <c r="L125" s="8">
        <f>IF(G125&gt;=K125, "AF", "-")</f>
        <v/>
      </c>
    </row>
    <row r="126">
      <c r="A126" s="8" t="n">
        <v>19</v>
      </c>
      <c r="B126" s="8" t="inlineStr">
        <is>
          <t>Perola Vittoria Oliveira Lima da Silva</t>
        </is>
      </c>
      <c r="C126" s="7" t="n">
        <v>3</v>
      </c>
      <c r="D126" s="7" t="n"/>
      <c r="E126" s="7" t="n"/>
      <c r="F126" s="7" t="n"/>
      <c r="G126" s="8">
        <f>AVERAGE(C126:F126)</f>
        <v/>
      </c>
      <c r="H126" s="8">
        <f>SUM(C126:F126)/4</f>
        <v/>
      </c>
      <c r="I126" s="8">
        <f>IF(H126&lt;7, (0.6*H126) + (0.4*G126), "-")</f>
        <v/>
      </c>
      <c r="J126" s="8">
        <f>IF(H126&lt;2.5, "REPROVADO", IF(H126&lt;7, "FINAL", "APROVADO"))</f>
        <v/>
      </c>
      <c r="K126" s="8">
        <f>IF(H126&lt;7, (12.5 - (1.5*H126)), "-")</f>
        <v/>
      </c>
      <c r="L126" s="8">
        <f>IF(G126&gt;=K126, "AF", "-")</f>
        <v/>
      </c>
    </row>
    <row r="127">
      <c r="A127" s="8" t="n">
        <v>20</v>
      </c>
      <c r="B127" s="8" t="inlineStr">
        <is>
          <t>Iana Havenna Alves Lisboa</t>
        </is>
      </c>
      <c r="C127" s="7" t="n">
        <v>5</v>
      </c>
      <c r="D127" s="7" t="n"/>
      <c r="E127" s="7" t="n"/>
      <c r="F127" s="7" t="n"/>
      <c r="G127" s="8">
        <f>AVERAGE(C127:F127)</f>
        <v/>
      </c>
      <c r="H127" s="8">
        <f>SUM(C127:F127)/4</f>
        <v/>
      </c>
      <c r="I127" s="8">
        <f>IF(H127&lt;7, (0.6*H127) + (0.4*G127), "-")</f>
        <v/>
      </c>
      <c r="J127" s="8">
        <f>IF(H127&lt;2.5, "REPROVADO", IF(H127&lt;7, "FINAL", "APROVADO"))</f>
        <v/>
      </c>
      <c r="K127" s="8">
        <f>IF(H127&lt;7, (12.5 - (1.5*H127)), "-")</f>
        <v/>
      </c>
      <c r="L127" s="8">
        <f>IF(G127&gt;=K127, "AF", "-")</f>
        <v/>
      </c>
    </row>
    <row r="128">
      <c r="A128" s="8" t="n">
        <v>21</v>
      </c>
      <c r="B128" s="8" t="inlineStr">
        <is>
          <t>Gustavo Junior Rodrigues Viana</t>
        </is>
      </c>
      <c r="C128" s="7" t="n">
        <v>6</v>
      </c>
      <c r="D128" s="7" t="n"/>
      <c r="E128" s="7" t="n"/>
      <c r="F128" s="7" t="n"/>
      <c r="G128" s="8">
        <f>AVERAGE(C128:F128)</f>
        <v/>
      </c>
      <c r="H128" s="8">
        <f>SUM(C128:F128)/4</f>
        <v/>
      </c>
      <c r="I128" s="8">
        <f>IF(H128&lt;7, (0.6*H128) + (0.4*G128), "-")</f>
        <v/>
      </c>
      <c r="J128" s="8">
        <f>IF(H128&lt;2.5, "REPROVADO", IF(H128&lt;7, "FINAL", "APROVADO"))</f>
        <v/>
      </c>
      <c r="K128" s="8">
        <f>IF(H128&lt;7, (12.5 - (1.5*H128)), "-")</f>
        <v/>
      </c>
      <c r="L128" s="8">
        <f>IF(G128&gt;=K128, "AF", "-")</f>
        <v/>
      </c>
    </row>
    <row r="129">
      <c r="A129" s="8" t="n">
        <v>22</v>
      </c>
      <c r="B129" s="8" t="inlineStr">
        <is>
          <t>Samuel Vinicius Felinto dos Santos</t>
        </is>
      </c>
      <c r="C129" s="7" t="n">
        <v>3</v>
      </c>
      <c r="D129" s="7" t="n"/>
      <c r="E129" s="7" t="n"/>
      <c r="F129" s="7" t="n"/>
      <c r="G129" s="8">
        <f>AVERAGE(C129:F129)</f>
        <v/>
      </c>
      <c r="H129" s="8">
        <f>SUM(C129:F129)/4</f>
        <v/>
      </c>
      <c r="I129" s="8">
        <f>IF(H129&lt;7, (0.6*H129) + (0.4*G129), "-")</f>
        <v/>
      </c>
      <c r="J129" s="8">
        <f>IF(H129&lt;2.5, "REPROVADO", IF(H129&lt;7, "FINAL", "APROVADO"))</f>
        <v/>
      </c>
      <c r="K129" s="8">
        <f>IF(H129&lt;7, (12.5 - (1.5*H129)), "-")</f>
        <v/>
      </c>
      <c r="L129" s="8">
        <f>IF(G129&gt;=K129, "AF", "-")</f>
        <v/>
      </c>
    </row>
    <row r="130">
      <c r="A130" s="7" t="n"/>
      <c r="B130" s="7" t="n"/>
      <c r="C130" s="7" t="n"/>
      <c r="D130" s="7" t="n"/>
      <c r="E130" s="7" t="n"/>
      <c r="F130" s="7" t="n"/>
      <c r="G130" s="8">
        <f>AVERAGE(C130:F130)</f>
        <v/>
      </c>
      <c r="H130" s="8">
        <f>SUM(C130:F130)/4</f>
        <v/>
      </c>
      <c r="I130" s="8">
        <f>IF(H130&lt;7, (0.6*H130) + (0.4*G130), "-")</f>
        <v/>
      </c>
      <c r="J130" s="8">
        <f>IF(H130&lt;2.5, "REPROVADO", IF(H130&lt;7, "FINAL", "APROVADO"))</f>
        <v/>
      </c>
      <c r="K130" s="8">
        <f>IF(H130&lt;7, (12.5 - (1.5*H130)), "-")</f>
        <v/>
      </c>
      <c r="L130" s="8">
        <f>IF(G130&gt;=K130, "AF", "-")</f>
        <v/>
      </c>
    </row>
    <row r="131">
      <c r="A131" s="7" t="n"/>
      <c r="B131" s="7" t="n"/>
      <c r="C131" s="7" t="n"/>
      <c r="D131" s="7" t="n"/>
      <c r="E131" s="7" t="n"/>
      <c r="F131" s="7" t="n"/>
      <c r="G131" s="8">
        <f>AVERAGE(C131:F131)</f>
        <v/>
      </c>
      <c r="H131" s="8">
        <f>SUM(C131:F131)/4</f>
        <v/>
      </c>
      <c r="I131" s="8">
        <f>IF(H131&lt;7, (0.6*H131) + (0.4*G131), "-")</f>
        <v/>
      </c>
      <c r="J131" s="8">
        <f>IF(H131&lt;2.5, "REPROVADO", IF(H131&lt;7, "FINAL", "APROVADO"))</f>
        <v/>
      </c>
      <c r="K131" s="8">
        <f>IF(H131&lt;7, (12.5 - (1.5*H131)), "-")</f>
        <v/>
      </c>
      <c r="L131" s="8">
        <f>IF(G131&gt;=K131, "AF", "-")</f>
        <v/>
      </c>
    </row>
    <row r="132">
      <c r="A132" s="7" t="n"/>
      <c r="B132" s="7" t="n"/>
      <c r="C132" s="7" t="n"/>
      <c r="D132" s="7" t="n"/>
      <c r="E132" s="7" t="n"/>
      <c r="F132" s="7" t="n"/>
      <c r="G132" s="8">
        <f>AVERAGE(C132:F132)</f>
        <v/>
      </c>
      <c r="H132" s="8">
        <f>SUM(C132:F132)/4</f>
        <v/>
      </c>
      <c r="I132" s="8">
        <f>IF(H132&lt;7, (0.6*H132) + (0.4*G132), "-")</f>
        <v/>
      </c>
      <c r="J132" s="8">
        <f>IF(H132&lt;2.5, "REPROVADO", IF(H132&lt;7, "FINAL", "APROVADO"))</f>
        <v/>
      </c>
      <c r="K132" s="8">
        <f>IF(H132&lt;7, (12.5 - (1.5*H132)), "-")</f>
        <v/>
      </c>
      <c r="L132" s="8">
        <f>IF(G132&gt;=K132, "AF", "-")</f>
        <v/>
      </c>
    </row>
    <row r="133">
      <c r="A133" s="7" t="n"/>
      <c r="B133" s="7" t="n"/>
      <c r="C133" s="7" t="n"/>
      <c r="D133" s="7" t="n"/>
      <c r="E133" s="7" t="n"/>
      <c r="F133" s="7" t="n"/>
      <c r="G133" s="8">
        <f>AVERAGE(C133:F133)</f>
        <v/>
      </c>
      <c r="H133" s="8">
        <f>SUM(C133:F133)/4</f>
        <v/>
      </c>
      <c r="I133" s="8">
        <f>IF(H133&lt;7, (0.6*H133) + (0.4*G133), "-")</f>
        <v/>
      </c>
      <c r="J133" s="8">
        <f>IF(H133&lt;2.5, "REPROVADO", IF(H133&lt;7, "FINAL", "APROVADO"))</f>
        <v/>
      </c>
      <c r="K133" s="8">
        <f>IF(H133&lt;7, (12.5 - (1.5*H133)), "-")</f>
        <v/>
      </c>
      <c r="L133" s="8">
        <f>IF(G133&gt;=K133, "AF", "-")</f>
        <v/>
      </c>
    </row>
    <row r="134">
      <c r="A134" s="7" t="n"/>
      <c r="B134" s="7" t="n"/>
      <c r="C134" s="7" t="n"/>
      <c r="D134" s="7" t="n"/>
      <c r="E134" s="7" t="n"/>
      <c r="F134" s="7" t="n"/>
      <c r="G134" s="8">
        <f>AVERAGE(C134:F134)</f>
        <v/>
      </c>
      <c r="H134" s="8">
        <f>SUM(C134:F134)/4</f>
        <v/>
      </c>
      <c r="I134" s="8">
        <f>IF(H134&lt;7, (0.6*H134) + (0.4*G134), "-")</f>
        <v/>
      </c>
      <c r="J134" s="8">
        <f>IF(H134&lt;2.5, "REPROVADO", IF(H134&lt;7, "FINAL", "APROVADO"))</f>
        <v/>
      </c>
      <c r="K134" s="8">
        <f>IF(H134&lt;7, (12.5 - (1.5*H134)), "-")</f>
        <v/>
      </c>
      <c r="L134" s="8">
        <f>IF(G134&gt;=K134, "AF", "-")</f>
        <v/>
      </c>
    </row>
    <row r="135">
      <c r="A135" s="7" t="n"/>
      <c r="B135" s="7" t="n"/>
      <c r="C135" s="7" t="n"/>
      <c r="D135" s="7" t="n"/>
      <c r="E135" s="7" t="n"/>
      <c r="F135" s="7" t="n"/>
      <c r="G135" s="8">
        <f>AVERAGE(C135:F135)</f>
        <v/>
      </c>
      <c r="H135" s="8">
        <f>SUM(C135:F135)/4</f>
        <v/>
      </c>
      <c r="I135" s="8">
        <f>IF(H135&lt;7, (0.6*H135) + (0.4*G135), "-")</f>
        <v/>
      </c>
      <c r="J135" s="8">
        <f>IF(H135&lt;2.5, "REPROVADO", IF(H135&lt;7, "FINAL", "APROVADO"))</f>
        <v/>
      </c>
      <c r="K135" s="8">
        <f>IF(H135&lt;7, (12.5 - (1.5*H135)), "-")</f>
        <v/>
      </c>
      <c r="L135" s="8">
        <f>IF(G135&gt;=K135, "AF", "-")</f>
        <v/>
      </c>
    </row>
    <row r="136">
      <c r="A136" s="7" t="n"/>
      <c r="B136" s="7" t="n"/>
      <c r="C136" s="7" t="n"/>
      <c r="D136" s="7" t="n"/>
      <c r="E136" s="7" t="n"/>
      <c r="F136" s="7" t="n"/>
      <c r="G136" s="8">
        <f>AVERAGE(C136:F136)</f>
        <v/>
      </c>
      <c r="H136" s="8">
        <f>SUM(C136:F136)/4</f>
        <v/>
      </c>
      <c r="I136" s="8">
        <f>IF(H136&lt;7, (0.6*H136) + (0.4*G136), "-")</f>
        <v/>
      </c>
      <c r="J136" s="8">
        <f>IF(H136&lt;2.5, "REPROVADO", IF(H136&lt;7, "FINAL", "APROVADO"))</f>
        <v/>
      </c>
      <c r="K136" s="8">
        <f>IF(H136&lt;7, (12.5 - (1.5*H136)), "-")</f>
        <v/>
      </c>
      <c r="L136" s="8">
        <f>IF(G136&gt;=K136, "AF", "-")</f>
        <v/>
      </c>
    </row>
    <row r="137">
      <c r="A137" s="7" t="n"/>
      <c r="B137" s="7" t="n"/>
      <c r="C137" s="7" t="n"/>
      <c r="D137" s="7" t="n"/>
      <c r="E137" s="7" t="n"/>
      <c r="F137" s="7" t="n"/>
      <c r="G137" s="8">
        <f>AVERAGE(C137:F137)</f>
        <v/>
      </c>
      <c r="H137" s="8">
        <f>SUM(C137:F137)/4</f>
        <v/>
      </c>
      <c r="I137" s="8">
        <f>IF(H137&lt;7, (0.6*H137) + (0.4*G137), "-")</f>
        <v/>
      </c>
      <c r="J137" s="8">
        <f>IF(H137&lt;2.5, "REPROVADO", IF(H137&lt;7, "FINAL", "APROVADO"))</f>
        <v/>
      </c>
      <c r="K137" s="8">
        <f>IF(H137&lt;7, (12.5 - (1.5*H137)), "-")</f>
        <v/>
      </c>
      <c r="L137" s="8">
        <f>IF(G137&gt;=K137, "AF", "-")</f>
        <v/>
      </c>
    </row>
    <row r="138">
      <c r="A138" s="7" t="n"/>
      <c r="B138" s="7" t="n"/>
      <c r="C138" s="7" t="n"/>
      <c r="D138" s="7" t="n"/>
      <c r="E138" s="7" t="n"/>
      <c r="F138" s="7" t="n"/>
      <c r="G138" s="8">
        <f>AVERAGE(C138:F138)</f>
        <v/>
      </c>
      <c r="H138" s="8">
        <f>SUM(C138:F138)/4</f>
        <v/>
      </c>
      <c r="I138" s="8">
        <f>IF(H138&lt;7, (0.6*H138) + (0.4*G138), "-")</f>
        <v/>
      </c>
      <c r="J138" s="8">
        <f>IF(H138&lt;2.5, "REPROVADO", IF(H138&lt;7, "FINAL", "APROVADO"))</f>
        <v/>
      </c>
      <c r="K138" s="8">
        <f>IF(H138&lt;7, (12.5 - (1.5*H138)), "-")</f>
        <v/>
      </c>
      <c r="L138" s="8">
        <f>IF(G138&gt;=K138, "AF", "-")</f>
        <v/>
      </c>
    </row>
    <row r="139">
      <c r="A139" s="7" t="n"/>
      <c r="B139" s="7" t="n"/>
      <c r="C139" s="7" t="n"/>
      <c r="D139" s="7" t="n"/>
      <c r="E139" s="7" t="n"/>
      <c r="F139" s="7" t="n"/>
      <c r="G139" s="8">
        <f>AVERAGE(C139:F139)</f>
        <v/>
      </c>
      <c r="H139" s="8">
        <f>SUM(C139:F139)/4</f>
        <v/>
      </c>
      <c r="I139" s="8">
        <f>IF(H139&lt;7, (0.6*H139) + (0.4*G139), "-")</f>
        <v/>
      </c>
      <c r="J139" s="8">
        <f>IF(H139&lt;2.5, "REPROVADO", IF(H139&lt;7, "FINAL", "APROVADO"))</f>
        <v/>
      </c>
      <c r="K139" s="8">
        <f>IF(H139&lt;7, (12.5 - (1.5*H139)), "-")</f>
        <v/>
      </c>
      <c r="L139" s="8">
        <f>IF(G139&gt;=K139, "AF", "-")</f>
        <v/>
      </c>
    </row>
    <row r="140">
      <c r="A140" s="7" t="n"/>
      <c r="B140" s="7" t="n"/>
      <c r="C140" s="7" t="n"/>
      <c r="D140" s="7" t="n"/>
      <c r="E140" s="7" t="n"/>
      <c r="F140" s="7" t="n"/>
      <c r="G140" s="8">
        <f>AVERAGE(C140:F140)</f>
        <v/>
      </c>
      <c r="H140" s="8">
        <f>SUM(C140:F140)/4</f>
        <v/>
      </c>
      <c r="I140" s="8">
        <f>IF(H140&lt;7, (0.6*H140) + (0.4*G140), "-")</f>
        <v/>
      </c>
      <c r="J140" s="8">
        <f>IF(H140&lt;2.5, "REPROVADO", IF(H140&lt;7, "FINAL", "APROVADO"))</f>
        <v/>
      </c>
      <c r="K140" s="8">
        <f>IF(H140&lt;7, (12.5 - (1.5*H140)), "-")</f>
        <v/>
      </c>
      <c r="L140" s="8">
        <f>IF(G140&gt;=K140, "AF", "-")</f>
        <v/>
      </c>
    </row>
    <row r="141">
      <c r="A141" s="7" t="n"/>
      <c r="B141" s="7" t="n"/>
      <c r="C141" s="7" t="n"/>
      <c r="D141" s="7" t="n"/>
      <c r="E141" s="7" t="n"/>
      <c r="F141" s="7" t="n"/>
      <c r="G141" s="8">
        <f>AVERAGE(C141:F141)</f>
        <v/>
      </c>
      <c r="H141" s="8">
        <f>SUM(C141:F141)/4</f>
        <v/>
      </c>
      <c r="I141" s="8">
        <f>IF(H141&lt;7, (0.6*H141) + (0.4*G141), "-")</f>
        <v/>
      </c>
      <c r="J141" s="8">
        <f>IF(H141&lt;2.5, "REPROVADO", IF(H141&lt;7, "FINAL", "APROVADO"))</f>
        <v/>
      </c>
      <c r="K141" s="8">
        <f>IF(H141&lt;7, (12.5 - (1.5*H141)), "-")</f>
        <v/>
      </c>
      <c r="L141" s="8">
        <f>IF(G141&gt;=K141, "AF", "-")</f>
        <v/>
      </c>
    </row>
    <row r="142">
      <c r="A142" s="7" t="n"/>
      <c r="B142" s="7" t="n"/>
      <c r="C142" s="7" t="n"/>
      <c r="D142" s="7" t="n"/>
      <c r="E142" s="7" t="n"/>
      <c r="F142" s="7" t="n"/>
      <c r="G142" s="8">
        <f>AVERAGE(C142:F142)</f>
        <v/>
      </c>
      <c r="H142" s="8">
        <f>SUM(C142:F142)/4</f>
        <v/>
      </c>
      <c r="I142" s="8">
        <f>IF(H142&lt;7, (0.6*H142) + (0.4*G142), "-")</f>
        <v/>
      </c>
      <c r="J142" s="8">
        <f>IF(H142&lt;2.5, "REPROVADO", IF(H142&lt;7, "FINAL", "APROVADO"))</f>
        <v/>
      </c>
      <c r="K142" s="8">
        <f>IF(H142&lt;7, (12.5 - (1.5*H142)), "-")</f>
        <v/>
      </c>
      <c r="L142" s="8">
        <f>IF(G142&gt;=K142, "AF", "-")</f>
        <v/>
      </c>
    </row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 ht="30" customHeight="1">
      <c r="A158" s="2" t="inlineStr">
        <is>
          <t>2º ANO A</t>
        </is>
      </c>
    </row>
    <row r="159">
      <c r="A159" s="3" t="inlineStr">
        <is>
          <t>Nº</t>
        </is>
      </c>
      <c r="B159" s="4" t="inlineStr">
        <is>
          <t>Nome do Aluno</t>
        </is>
      </c>
      <c r="C159" s="5" t="n">
        <v>5</v>
      </c>
      <c r="D159" s="5" t="inlineStr">
        <is>
          <t>2º BIM</t>
        </is>
      </c>
      <c r="E159" s="5" t="inlineStr">
        <is>
          <t>3º BIM</t>
        </is>
      </c>
      <c r="F159" s="5" t="inlineStr">
        <is>
          <t>4º BIM</t>
        </is>
      </c>
      <c r="G159" s="12" t="inlineStr">
        <is>
          <t>NF</t>
        </is>
      </c>
      <c r="H159" s="3">
        <f>SUM(C159:F159)/4</f>
        <v/>
      </c>
      <c r="I159" s="3" t="inlineStr">
        <is>
          <t>MF</t>
        </is>
      </c>
      <c r="J159" s="6" t="inlineStr">
        <is>
          <t>SITUAÇÃO DO ALUNO</t>
        </is>
      </c>
      <c r="K159" s="3" t="inlineStr">
        <is>
          <t>PF</t>
        </is>
      </c>
      <c r="L159" s="3" t="inlineStr">
        <is>
          <t>SF</t>
        </is>
      </c>
      <c r="N159" s="3" t="inlineStr">
        <is>
          <t>Resumo da Turma</t>
        </is>
      </c>
      <c r="O159" s="13" t="n"/>
      <c r="P159" s="13" t="n"/>
      <c r="Q159" s="13" t="n"/>
      <c r="R159" s="14" t="n"/>
    </row>
    <row r="160">
      <c r="A160" s="8" t="n">
        <v>1</v>
      </c>
      <c r="B160" s="8" t="inlineStr">
        <is>
          <t>Agátha Fernanda Maciel de Souza</t>
        </is>
      </c>
      <c r="C160" s="7" t="n">
        <v>4</v>
      </c>
      <c r="D160" s="7" t="n"/>
      <c r="E160" s="7" t="n"/>
      <c r="F160" s="7" t="n"/>
      <c r="G160" s="8">
        <f>AVERAGE(C160:F160)</f>
        <v/>
      </c>
      <c r="H160" s="8">
        <f>SUM(C160:F160)/4</f>
        <v/>
      </c>
      <c r="I160" s="8">
        <f>IF(H160&lt;7, (0.6*H160) + (0.4*G160), "-")</f>
        <v/>
      </c>
      <c r="J160" s="8">
        <f>IF(H160&lt;2.5, "REPROVADO", IF(H160&lt;7, "FINAL", "APROVADO"))</f>
        <v/>
      </c>
      <c r="K160" s="8">
        <f>IF(H160&lt;7, (12.5 - (1.5*H160)), "-")</f>
        <v/>
      </c>
      <c r="L160" s="8">
        <f>IF(G160&gt;=K160, "AF", "-")</f>
        <v/>
      </c>
      <c r="N160" s="7" t="n"/>
      <c r="O160" s="5" t="inlineStr">
        <is>
          <t>1º Bimestre</t>
        </is>
      </c>
      <c r="P160" s="5" t="inlineStr">
        <is>
          <t>2º Bimestre</t>
        </is>
      </c>
      <c r="Q160" s="5" t="inlineStr">
        <is>
          <t>3º Bimestre</t>
        </is>
      </c>
      <c r="R160" s="5" t="inlineStr">
        <is>
          <t>4º Bimestre</t>
        </is>
      </c>
    </row>
    <row r="161">
      <c r="A161" s="8" t="n">
        <v>2</v>
      </c>
      <c r="B161" s="8" t="inlineStr">
        <is>
          <t>Alex Bandeira Costa Júnior</t>
        </is>
      </c>
      <c r="C161" s="7" t="n">
        <v>10</v>
      </c>
      <c r="D161" s="7" t="n"/>
      <c r="E161" s="7" t="n"/>
      <c r="F161" s="7" t="n"/>
      <c r="G161" s="8">
        <f>AVERAGE(C161:F161)</f>
        <v/>
      </c>
      <c r="H161" s="8">
        <f>SUM(C161:F161)/4</f>
        <v/>
      </c>
      <c r="I161" s="8">
        <f>IF(H161&lt;7, (0.6*H161) + (0.4*G161), "-")</f>
        <v/>
      </c>
      <c r="J161" s="8">
        <f>IF(H161&lt;2.5, "REPROVADO", IF(H161&lt;7, "FINAL", "APROVADO"))</f>
        <v/>
      </c>
      <c r="K161" s="8">
        <f>IF(H161&lt;7, (12.5 - (1.5*H161)), "-")</f>
        <v/>
      </c>
      <c r="L161" s="8">
        <f>IF(G161&gt;=K161, "AF", "-")</f>
        <v/>
      </c>
      <c r="N161" s="8" t="inlineStr">
        <is>
          <t>ALUNOS APROVADOS</t>
        </is>
      </c>
      <c r="O161" s="8">
        <f>COUNTIF(C160:C194, "&gt;=7")</f>
        <v/>
      </c>
      <c r="P161" s="8">
        <f>COUNTIF(D160:D194, "&gt;=7")</f>
        <v/>
      </c>
      <c r="Q161" s="8">
        <f>COUNTIF(E160:E194, "&gt;=7")</f>
        <v/>
      </c>
      <c r="R161" s="8">
        <f>COUNTIF(F160:F194, "&gt;=7")</f>
        <v/>
      </c>
    </row>
    <row r="162">
      <c r="A162" s="8" t="n">
        <v>3</v>
      </c>
      <c r="B162" s="8" t="inlineStr">
        <is>
          <t>Ana Gabrielly Silva dos Santos</t>
        </is>
      </c>
      <c r="C162" s="7" t="n">
        <v>1</v>
      </c>
      <c r="D162" s="7" t="n"/>
      <c r="E162" s="7" t="n"/>
      <c r="F162" s="7" t="n"/>
      <c r="G162" s="8">
        <f>AVERAGE(C162:F162)</f>
        <v/>
      </c>
      <c r="H162" s="8">
        <f>SUM(C162:F162)/4</f>
        <v/>
      </c>
      <c r="I162" s="8">
        <f>IF(H162&lt;7, (0.6*H162) + (0.4*G162), "-")</f>
        <v/>
      </c>
      <c r="J162" s="8">
        <f>IF(H162&lt;2.5, "REPROVADO", IF(H162&lt;7, "FINAL", "APROVADO"))</f>
        <v/>
      </c>
      <c r="K162" s="8">
        <f>IF(H162&lt;7, (12.5 - (1.5*H162)), "-")</f>
        <v/>
      </c>
      <c r="L162" s="8">
        <f>IF(G162&gt;=K162, "AF", "-")</f>
        <v/>
      </c>
      <c r="N162" s="8" t="inlineStr">
        <is>
          <t>ALUNOS REPROVADOS</t>
        </is>
      </c>
      <c r="O162" s="8">
        <f>COUNTIF(C160:C194, "&lt;7")</f>
        <v/>
      </c>
      <c r="P162" s="8">
        <f>COUNTIF(D160:D194, "&lt;7")</f>
        <v/>
      </c>
      <c r="Q162" s="8">
        <f>COUNTIF(E160:E194, "&lt;7")</f>
        <v/>
      </c>
      <c r="R162" s="8">
        <f>COUNTIF(F160:F194, "&lt;7")</f>
        <v/>
      </c>
    </row>
    <row r="163">
      <c r="A163" s="8" t="n">
        <v>4</v>
      </c>
      <c r="B163" s="8" t="inlineStr">
        <is>
          <t>Anna Beatriz Alves Souto Silva</t>
        </is>
      </c>
      <c r="C163" s="7" t="n">
        <v>7</v>
      </c>
      <c r="D163" s="7" t="n"/>
      <c r="E163" s="7" t="n"/>
      <c r="F163" s="7" t="n"/>
      <c r="G163" s="8">
        <f>AVERAGE(C163:F163)</f>
        <v/>
      </c>
      <c r="H163" s="8">
        <f>SUM(C163:F163)/4</f>
        <v/>
      </c>
      <c r="I163" s="8">
        <f>IF(H163&lt;7, (0.6*H163) + (0.4*G163), "-")</f>
        <v/>
      </c>
      <c r="J163" s="8">
        <f>IF(H163&lt;2.5, "REPROVADO", IF(H163&lt;7, "FINAL", "APROVADO"))</f>
        <v/>
      </c>
      <c r="K163" s="8">
        <f>IF(H163&lt;7, (12.5 - (1.5*H163)), "-")</f>
        <v/>
      </c>
      <c r="L163" s="8">
        <f>IF(G163&gt;=K163, "AF", "-")</f>
        <v/>
      </c>
      <c r="N163" s="8" t="inlineStr">
        <is>
          <t>Nº ALUNOS COM MÉDIA &gt; 8,0</t>
        </is>
      </c>
      <c r="O163" s="8">
        <f>COUNTIF(C160:C194, "&gt;=8")</f>
        <v/>
      </c>
      <c r="P163" s="8">
        <f>COUNTIF(D160:D194, "&gt;=8")</f>
        <v/>
      </c>
      <c r="Q163" s="8">
        <f>COUNTIF(E160:E194, "&gt;=8")</f>
        <v/>
      </c>
      <c r="R163" s="8">
        <f>COUNTIF(F160:F194, "&gt;=8")</f>
        <v/>
      </c>
    </row>
    <row r="164">
      <c r="A164" s="8" t="n">
        <v>5</v>
      </c>
      <c r="B164" s="8" t="inlineStr">
        <is>
          <t>Arthur Vitor Alves de Sousa</t>
        </is>
      </c>
      <c r="C164" s="7" t="n">
        <v>10</v>
      </c>
      <c r="D164" s="7" t="n"/>
      <c r="E164" s="7" t="n"/>
      <c r="F164" s="7" t="n"/>
      <c r="G164" s="8">
        <f>AVERAGE(C164:F164)</f>
        <v/>
      </c>
      <c r="H164" s="8">
        <f>SUM(C164:F164)/4</f>
        <v/>
      </c>
      <c r="I164" s="8">
        <f>IF(H164&lt;7, (0.6*H164) + (0.4*G164), "-")</f>
        <v/>
      </c>
      <c r="J164" s="8">
        <f>IF(H164&lt;2.5, "REPROVADO", IF(H164&lt;7, "FINAL", "APROVADO"))</f>
        <v/>
      </c>
      <c r="K164" s="8">
        <f>IF(H164&lt;7, (12.5 - (1.5*H164)), "-")</f>
        <v/>
      </c>
      <c r="L164" s="8">
        <f>IF(G164&gt;=K164, "AF", "-")</f>
        <v/>
      </c>
      <c r="N164" s="8" t="inlineStr">
        <is>
          <t>Nº ALUNOS QUE NÃO ATINGIRAM MÉDIA &gt; 8,0</t>
        </is>
      </c>
      <c r="O164" s="8">
        <f>COUNTIF(C160:C194, "&lt;8")</f>
        <v/>
      </c>
      <c r="P164" s="8">
        <f>COUNTIF(D160:D194, "&lt;8")</f>
        <v/>
      </c>
      <c r="Q164" s="8">
        <f>COUNTIF(E160:E194, "&lt;8")</f>
        <v/>
      </c>
      <c r="R164" s="8">
        <f>COUNTIF(F160:F194, "&lt;8")</f>
        <v/>
      </c>
    </row>
    <row r="165">
      <c r="A165" s="8" t="n">
        <v>6</v>
      </c>
      <c r="B165" s="8" t="inlineStr">
        <is>
          <t>Emily Luiza Silva de Jesus</t>
        </is>
      </c>
      <c r="C165" s="7" t="n">
        <v>1</v>
      </c>
      <c r="D165" s="7" t="n"/>
      <c r="E165" s="7" t="n"/>
      <c r="F165" s="7" t="n"/>
      <c r="G165" s="8">
        <f>AVERAGE(C165:F165)</f>
        <v/>
      </c>
      <c r="H165" s="8">
        <f>SUM(C165:F165)/4</f>
        <v/>
      </c>
      <c r="I165" s="8">
        <f>IF(H165&lt;7, (0.6*H165) + (0.4*G165), "-")</f>
        <v/>
      </c>
      <c r="J165" s="8">
        <f>IF(H165&lt;2.5, "REPROVADO", IF(H165&lt;7, "FINAL", "APROVADO"))</f>
        <v/>
      </c>
      <c r="K165" s="8">
        <f>IF(H165&lt;7, (12.5 - (1.5*H165)), "-")</f>
        <v/>
      </c>
      <c r="L165" s="8">
        <f>IF(G165&gt;=K165, "AF", "-")</f>
        <v/>
      </c>
      <c r="N165" s="8" t="inlineStr">
        <is>
          <t>PERCENTUAL DE MÉDIAS &gt; 5,0</t>
        </is>
      </c>
      <c r="O165" s="9">
        <f>COUNTIF(C160:C194, "&gt;=5")/COUNTA(C160:C194)</f>
        <v/>
      </c>
      <c r="P165" s="9">
        <f>COUNTIF(D160:D194, "&gt;=5")/COUNTA(D160:D194)</f>
        <v/>
      </c>
      <c r="Q165" s="9">
        <f>COUNTIF(E160:E194, "&gt;=5")/COUNTA(E160:E194)</f>
        <v/>
      </c>
      <c r="R165" s="9">
        <f>COUNTIF(F160:F194, "&gt;=5")/COUNTA(F160:F194)</f>
        <v/>
      </c>
    </row>
    <row r="166">
      <c r="A166" s="8" t="n">
        <v>7</v>
      </c>
      <c r="B166" s="8" t="inlineStr">
        <is>
          <t>Enzo Henrique de Souza</t>
        </is>
      </c>
      <c r="C166" s="7" t="n">
        <v>7</v>
      </c>
      <c r="D166" s="7" t="n"/>
      <c r="E166" s="7" t="n"/>
      <c r="F166" s="7" t="n"/>
      <c r="G166" s="8">
        <f>AVERAGE(C166:F166)</f>
        <v/>
      </c>
      <c r="H166" s="8">
        <f>SUM(C166:F166)/4</f>
        <v/>
      </c>
      <c r="I166" s="8">
        <f>IF(H166&lt;7, (0.6*H166) + (0.4*G166), "-")</f>
        <v/>
      </c>
      <c r="J166" s="8">
        <f>IF(H166&lt;2.5, "REPROVADO", IF(H166&lt;7, "FINAL", "APROVADO"))</f>
        <v/>
      </c>
      <c r="K166" s="8">
        <f>IF(H166&lt;7, (12.5 - (1.5*H166)), "-")</f>
        <v/>
      </c>
      <c r="L166" s="8">
        <f>IF(G166&gt;=K166, "AF", "-")</f>
        <v/>
      </c>
      <c r="N166" s="8" t="inlineStr">
        <is>
          <t>PERCENTUAL DE MÉDIAS &lt; 5,0</t>
        </is>
      </c>
      <c r="O166" s="9">
        <f>COUNTIF(C160:C194, "&lt;5")/COUNTA(C160:C194)</f>
        <v/>
      </c>
      <c r="P166" s="9">
        <f>COUNTIF(D160:D194, "&lt;5")/COUNTA(D160:D194)</f>
        <v/>
      </c>
      <c r="Q166" s="9">
        <f>COUNTIF(E160:E194, "&lt;5")/COUNTA(E160:E194)</f>
        <v/>
      </c>
      <c r="R166" s="9">
        <f>COUNTIF(F160:F194, "&lt;5")/COUNTA(F160:F194)</f>
        <v/>
      </c>
    </row>
    <row r="167">
      <c r="A167" s="8" t="n">
        <v>8</v>
      </c>
      <c r="B167" s="8" t="inlineStr">
        <is>
          <t>Fábio Victor Aquino Avelino</t>
        </is>
      </c>
      <c r="C167" s="7" t="n">
        <v>4</v>
      </c>
      <c r="D167" s="7" t="n"/>
      <c r="E167" s="7" t="n"/>
      <c r="F167" s="7" t="n"/>
      <c r="G167" s="8">
        <f>AVERAGE(C167:F167)</f>
        <v/>
      </c>
      <c r="H167" s="8">
        <f>SUM(C167:F167)/4</f>
        <v/>
      </c>
      <c r="I167" s="8">
        <f>IF(H167&lt;7, (0.6*H167) + (0.4*G167), "-")</f>
        <v/>
      </c>
      <c r="J167" s="8">
        <f>IF(H167&lt;2.5, "REPROVADO", IF(H167&lt;7, "FINAL", "APROVADO"))</f>
        <v/>
      </c>
      <c r="K167" s="8">
        <f>IF(H167&lt;7, (12.5 - (1.5*H167)), "-")</f>
        <v/>
      </c>
      <c r="L167" s="8">
        <f>IF(G167&gt;=K167, "AF", "-")</f>
        <v/>
      </c>
      <c r="N167" s="8" t="inlineStr">
        <is>
          <t>MATRÍCULAS</t>
        </is>
      </c>
      <c r="O167" s="8">
        <f>O161+O162</f>
        <v/>
      </c>
      <c r="P167" s="8">
        <f>P161+P162</f>
        <v/>
      </c>
      <c r="Q167" s="8">
        <f>Q161+Q162</f>
        <v/>
      </c>
      <c r="R167" s="8">
        <f>R161+R162</f>
        <v/>
      </c>
    </row>
    <row r="168">
      <c r="A168" s="8" t="n">
        <v>9</v>
      </c>
      <c r="B168" s="8" t="inlineStr">
        <is>
          <t>Gabriella Alves Souto Silva</t>
        </is>
      </c>
      <c r="C168" s="7" t="n">
        <v>4</v>
      </c>
      <c r="D168" s="7" t="n"/>
      <c r="E168" s="7" t="n"/>
      <c r="F168" s="7" t="n"/>
      <c r="G168" s="8">
        <f>AVERAGE(C168:F168)</f>
        <v/>
      </c>
      <c r="H168" s="8">
        <f>SUM(C168:F168)/4</f>
        <v/>
      </c>
      <c r="I168" s="8">
        <f>IF(H168&lt;7, (0.6*H168) + (0.4*G168), "-")</f>
        <v/>
      </c>
      <c r="J168" s="8">
        <f>IF(H168&lt;2.5, "REPROVADO", IF(H168&lt;7, "FINAL", "APROVADO"))</f>
        <v/>
      </c>
      <c r="K168" s="8">
        <f>IF(H168&lt;7, (12.5 - (1.5*H168)), "-")</f>
        <v/>
      </c>
      <c r="L168" s="8">
        <f>IF(G168&gt;=K168, "AF", "-")</f>
        <v/>
      </c>
      <c r="N168" s="8" t="inlineStr">
        <is>
          <t>TAXA DE APROVAÇÃO (%)</t>
        </is>
      </c>
      <c r="O168" s="9">
        <f>IF(O166=0, 0, O161/O166)</f>
        <v/>
      </c>
      <c r="P168" s="9">
        <f>IF(P166=0, 0, P161/P166)</f>
        <v/>
      </c>
      <c r="Q168" s="9">
        <f>IF(Q166=0, 0, Q161/Q166)</f>
        <v/>
      </c>
      <c r="R168" s="9">
        <f>IF(R166=0, 0, R161/R166)</f>
        <v/>
      </c>
    </row>
    <row r="169">
      <c r="A169" s="8" t="n">
        <v>10</v>
      </c>
      <c r="B169" s="8" t="inlineStr">
        <is>
          <t>Gabriel Yrlley Silva Carvalho de Oliveira</t>
        </is>
      </c>
      <c r="C169" s="7" t="n">
        <v>5</v>
      </c>
      <c r="D169" s="7" t="n"/>
      <c r="E169" s="7" t="n"/>
      <c r="F169" s="7" t="n"/>
      <c r="G169" s="8">
        <f>AVERAGE(C169:F169)</f>
        <v/>
      </c>
      <c r="H169" s="8">
        <f>SUM(C169:F169)/4</f>
        <v/>
      </c>
      <c r="I169" s="8">
        <f>IF(H169&lt;7, (0.6*H169) + (0.4*G169), "-")</f>
        <v/>
      </c>
      <c r="J169" s="8">
        <f>IF(H169&lt;2.5, "REPROVADO", IF(H169&lt;7, "FINAL", "APROVADO"))</f>
        <v/>
      </c>
      <c r="K169" s="8">
        <f>IF(H169&lt;7, (12.5 - (1.5*H169)), "-")</f>
        <v/>
      </c>
      <c r="L169" s="8">
        <f>IF(G169&gt;=K169, "AF", "-")</f>
        <v/>
      </c>
    </row>
    <row r="170">
      <c r="A170" s="8" t="n">
        <v>11</v>
      </c>
      <c r="B170" s="8" t="inlineStr">
        <is>
          <t>Guilherme Gomes Ponzi</t>
        </is>
      </c>
      <c r="C170" s="7" t="n">
        <v>7</v>
      </c>
      <c r="D170" s="7" t="n"/>
      <c r="E170" s="7" t="n"/>
      <c r="F170" s="7" t="n"/>
      <c r="G170" s="8">
        <f>AVERAGE(C170:F170)</f>
        <v/>
      </c>
      <c r="H170" s="8">
        <f>SUM(C170:F170)/4</f>
        <v/>
      </c>
      <c r="I170" s="8">
        <f>IF(H170&lt;7, (0.6*H170) + (0.4*G170), "-")</f>
        <v/>
      </c>
      <c r="J170" s="8">
        <f>IF(H170&lt;2.5, "REPROVADO", IF(H170&lt;7, "FINAL", "APROVADO"))</f>
        <v/>
      </c>
      <c r="K170" s="8">
        <f>IF(H170&lt;7, (12.5 - (1.5*H170)), "-")</f>
        <v/>
      </c>
      <c r="L170" s="8">
        <f>IF(G170&gt;=K170, "AF", "-")</f>
        <v/>
      </c>
    </row>
    <row r="171">
      <c r="A171" s="8" t="n">
        <v>12</v>
      </c>
      <c r="B171" s="8" t="inlineStr">
        <is>
          <t>Igor Henrique Fernandes da Silva</t>
        </is>
      </c>
      <c r="C171" s="7" t="n">
        <v>6</v>
      </c>
      <c r="D171" s="7" t="n"/>
      <c r="E171" s="7" t="n"/>
      <c r="F171" s="7" t="n"/>
      <c r="G171" s="8">
        <f>AVERAGE(C171:F171)</f>
        <v/>
      </c>
      <c r="H171" s="8">
        <f>SUM(C171:F171)/4</f>
        <v/>
      </c>
      <c r="I171" s="8">
        <f>IF(H171&lt;7, (0.6*H171) + (0.4*G171), "-")</f>
        <v/>
      </c>
      <c r="J171" s="8">
        <f>IF(H171&lt;2.5, "REPROVADO", IF(H171&lt;7, "FINAL", "APROVADO"))</f>
        <v/>
      </c>
      <c r="K171" s="8">
        <f>IF(H171&lt;7, (12.5 - (1.5*H171)), "-")</f>
        <v/>
      </c>
      <c r="L171" s="8">
        <f>IF(G171&gt;=K171, "AF", "-")</f>
        <v/>
      </c>
    </row>
    <row r="172">
      <c r="A172" s="8" t="n">
        <v>13</v>
      </c>
      <c r="B172" s="8" t="inlineStr">
        <is>
          <t>Ivanildo Paulo dos Santos Neto</t>
        </is>
      </c>
      <c r="C172" s="7" t="n">
        <v>7</v>
      </c>
      <c r="D172" s="7" t="n"/>
      <c r="E172" s="7" t="n"/>
      <c r="F172" s="7" t="n"/>
      <c r="G172" s="8">
        <f>AVERAGE(C172:F172)</f>
        <v/>
      </c>
      <c r="H172" s="8">
        <f>SUM(C172:F172)/4</f>
        <v/>
      </c>
      <c r="I172" s="8">
        <f>IF(H172&lt;7, (0.6*H172) + (0.4*G172), "-")</f>
        <v/>
      </c>
      <c r="J172" s="8">
        <f>IF(H172&lt;2.5, "REPROVADO", IF(H172&lt;7, "FINAL", "APROVADO"))</f>
        <v/>
      </c>
      <c r="K172" s="8">
        <f>IF(H172&lt;7, (12.5 - (1.5*H172)), "-")</f>
        <v/>
      </c>
      <c r="L172" s="8">
        <f>IF(G172&gt;=K172, "AF", "-")</f>
        <v/>
      </c>
    </row>
    <row r="173">
      <c r="A173" s="8" t="n">
        <v>14</v>
      </c>
      <c r="B173" s="8" t="inlineStr">
        <is>
          <t>Kaio Eduardo Santos Silva</t>
        </is>
      </c>
      <c r="C173" s="7" t="n">
        <v>6</v>
      </c>
      <c r="D173" s="7" t="n"/>
      <c r="E173" s="7" t="n"/>
      <c r="F173" s="7" t="n"/>
      <c r="G173" s="8">
        <f>AVERAGE(C173:F173)</f>
        <v/>
      </c>
      <c r="H173" s="8">
        <f>SUM(C173:F173)/4</f>
        <v/>
      </c>
      <c r="I173" s="8">
        <f>IF(H173&lt;7, (0.6*H173) + (0.4*G173), "-")</f>
        <v/>
      </c>
      <c r="J173" s="8">
        <f>IF(H173&lt;2.5, "REPROVADO", IF(H173&lt;7, "FINAL", "APROVADO"))</f>
        <v/>
      </c>
      <c r="K173" s="8">
        <f>IF(H173&lt;7, (12.5 - (1.5*H173)), "-")</f>
        <v/>
      </c>
      <c r="L173" s="8">
        <f>IF(G173&gt;=K173, "AF", "-")</f>
        <v/>
      </c>
    </row>
    <row r="174">
      <c r="A174" s="8" t="n">
        <v>15</v>
      </c>
      <c r="B174" s="8" t="inlineStr">
        <is>
          <t>Kauan Víctor da Silva Ferreira</t>
        </is>
      </c>
      <c r="C174" s="7" t="n">
        <v>3</v>
      </c>
      <c r="D174" s="7" t="n"/>
      <c r="E174" s="7" t="n"/>
      <c r="F174" s="7" t="n"/>
      <c r="G174" s="8">
        <f>AVERAGE(C174:F174)</f>
        <v/>
      </c>
      <c r="H174" s="8">
        <f>SUM(C174:F174)/4</f>
        <v/>
      </c>
      <c r="I174" s="8">
        <f>IF(H174&lt;7, (0.6*H174) + (0.4*G174), "-")</f>
        <v/>
      </c>
      <c r="J174" s="8">
        <f>IF(H174&lt;2.5, "REPROVADO", IF(H174&lt;7, "FINAL", "APROVADO"))</f>
        <v/>
      </c>
      <c r="K174" s="8">
        <f>IF(H174&lt;7, (12.5 - (1.5*H174)), "-")</f>
        <v/>
      </c>
      <c r="L174" s="8">
        <f>IF(G174&gt;=K174, "AF", "-")</f>
        <v/>
      </c>
    </row>
    <row r="175">
      <c r="A175" s="8" t="n">
        <v>16</v>
      </c>
      <c r="B175" s="8" t="inlineStr">
        <is>
          <t>Lanilson Pereira do Oriente Lino</t>
        </is>
      </c>
      <c r="C175" s="7" t="n">
        <v>5</v>
      </c>
      <c r="D175" s="7" t="n"/>
      <c r="E175" s="7" t="n"/>
      <c r="F175" s="7" t="n"/>
      <c r="G175" s="8">
        <f>AVERAGE(C175:F175)</f>
        <v/>
      </c>
      <c r="H175" s="8">
        <f>SUM(C175:F175)/4</f>
        <v/>
      </c>
      <c r="I175" s="8">
        <f>IF(H175&lt;7, (0.6*H175) + (0.4*G175), "-")</f>
        <v/>
      </c>
      <c r="J175" s="8">
        <f>IF(H175&lt;2.5, "REPROVADO", IF(H175&lt;7, "FINAL", "APROVADO"))</f>
        <v/>
      </c>
      <c r="K175" s="8">
        <f>IF(H175&lt;7, (12.5 - (1.5*H175)), "-")</f>
        <v/>
      </c>
      <c r="L175" s="8">
        <f>IF(G175&gt;=K175, "AF", "-")</f>
        <v/>
      </c>
    </row>
    <row r="176">
      <c r="A176" s="8" t="n">
        <v>17</v>
      </c>
      <c r="B176" s="8" t="inlineStr">
        <is>
          <t>Leandro Alcântara Santos Silva</t>
        </is>
      </c>
      <c r="C176" s="7" t="n">
        <v>5</v>
      </c>
      <c r="D176" s="7" t="n"/>
      <c r="E176" s="7" t="n"/>
      <c r="F176" s="7" t="n"/>
      <c r="G176" s="8">
        <f>AVERAGE(C176:F176)</f>
        <v/>
      </c>
      <c r="H176" s="8">
        <f>SUM(C176:F176)/4</f>
        <v/>
      </c>
      <c r="I176" s="8">
        <f>IF(H176&lt;7, (0.6*H176) + (0.4*G176), "-")</f>
        <v/>
      </c>
      <c r="J176" s="8">
        <f>IF(H176&lt;2.5, "REPROVADO", IF(H176&lt;7, "FINAL", "APROVADO"))</f>
        <v/>
      </c>
      <c r="K176" s="8">
        <f>IF(H176&lt;7, (12.5 - (1.5*H176)), "-")</f>
        <v/>
      </c>
      <c r="L176" s="8">
        <f>IF(G176&gt;=K176, "AF", "-")</f>
        <v/>
      </c>
    </row>
    <row r="177">
      <c r="A177" s="8" t="n">
        <v>18</v>
      </c>
      <c r="B177" s="8" t="inlineStr">
        <is>
          <t>Marcos Marinho José de Moraes Pimenta</t>
        </is>
      </c>
      <c r="C177" s="7" t="n">
        <v>1</v>
      </c>
      <c r="D177" s="7" t="n"/>
      <c r="E177" s="7" t="n"/>
      <c r="F177" s="7" t="n"/>
      <c r="G177" s="8">
        <f>AVERAGE(C177:F177)</f>
        <v/>
      </c>
      <c r="H177" s="8">
        <f>SUM(C177:F177)/4</f>
        <v/>
      </c>
      <c r="I177" s="8">
        <f>IF(H177&lt;7, (0.6*H177) + (0.4*G177), "-")</f>
        <v/>
      </c>
      <c r="J177" s="8">
        <f>IF(H177&lt;2.5, "REPROVADO", IF(H177&lt;7, "FINAL", "APROVADO"))</f>
        <v/>
      </c>
      <c r="K177" s="8">
        <f>IF(H177&lt;7, (12.5 - (1.5*H177)), "-")</f>
        <v/>
      </c>
      <c r="L177" s="8">
        <f>IF(G177&gt;=K177, "AF", "-")</f>
        <v/>
      </c>
    </row>
    <row r="178">
      <c r="A178" s="8" t="n">
        <v>19</v>
      </c>
      <c r="B178" s="8" t="inlineStr">
        <is>
          <t>Mariana Paula Nunes dos Santos</t>
        </is>
      </c>
      <c r="C178" s="7" t="n">
        <v>1</v>
      </c>
      <c r="D178" s="7" t="n"/>
      <c r="E178" s="7" t="n"/>
      <c r="F178" s="7" t="n"/>
      <c r="G178" s="8">
        <f>AVERAGE(C178:F178)</f>
        <v/>
      </c>
      <c r="H178" s="8">
        <f>SUM(C178:F178)/4</f>
        <v/>
      </c>
      <c r="I178" s="8">
        <f>IF(H178&lt;7, (0.6*H178) + (0.4*G178), "-")</f>
        <v/>
      </c>
      <c r="J178" s="8">
        <f>IF(H178&lt;2.5, "REPROVADO", IF(H178&lt;7, "FINAL", "APROVADO"))</f>
        <v/>
      </c>
      <c r="K178" s="8">
        <f>IF(H178&lt;7, (12.5 - (1.5*H178)), "-")</f>
        <v/>
      </c>
      <c r="L178" s="8">
        <f>IF(G178&gt;=K178, "AF", "-")</f>
        <v/>
      </c>
    </row>
    <row r="179">
      <c r="A179" s="8" t="n">
        <v>20</v>
      </c>
      <c r="B179" s="8" t="inlineStr">
        <is>
          <t>Matheus Henrique Silva de Lima Santos</t>
        </is>
      </c>
      <c r="C179" s="7" t="n">
        <v>5</v>
      </c>
      <c r="D179" s="7" t="n"/>
      <c r="E179" s="7" t="n"/>
      <c r="F179" s="7" t="n"/>
      <c r="G179" s="8">
        <f>AVERAGE(C179:F179)</f>
        <v/>
      </c>
      <c r="H179" s="8">
        <f>SUM(C179:F179)/4</f>
        <v/>
      </c>
      <c r="I179" s="8">
        <f>IF(H179&lt;7, (0.6*H179) + (0.4*G179), "-")</f>
        <v/>
      </c>
      <c r="J179" s="8">
        <f>IF(H179&lt;2.5, "REPROVADO", IF(H179&lt;7, "FINAL", "APROVADO"))</f>
        <v/>
      </c>
      <c r="K179" s="8">
        <f>IF(H179&lt;7, (12.5 - (1.5*H179)), "-")</f>
        <v/>
      </c>
      <c r="L179" s="8">
        <f>IF(G179&gt;=K179, "AF", "-")</f>
        <v/>
      </c>
    </row>
    <row r="180">
      <c r="A180" s="8" t="n">
        <v>21</v>
      </c>
      <c r="B180" s="8" t="inlineStr">
        <is>
          <t>Mikael da Silva Cunha</t>
        </is>
      </c>
      <c r="C180" s="7" t="n">
        <v>2</v>
      </c>
      <c r="D180" s="7" t="n"/>
      <c r="E180" s="7" t="n"/>
      <c r="F180" s="7" t="n"/>
      <c r="G180" s="8">
        <f>AVERAGE(C180:F180)</f>
        <v/>
      </c>
      <c r="H180" s="8">
        <f>SUM(C180:F180)/4</f>
        <v/>
      </c>
      <c r="I180" s="8">
        <f>IF(H180&lt;7, (0.6*H180) + (0.4*G180), "-")</f>
        <v/>
      </c>
      <c r="J180" s="8">
        <f>IF(H180&lt;2.5, "REPROVADO", IF(H180&lt;7, "FINAL", "APROVADO"))</f>
        <v/>
      </c>
      <c r="K180" s="8">
        <f>IF(H180&lt;7, (12.5 - (1.5*H180)), "-")</f>
        <v/>
      </c>
      <c r="L180" s="8">
        <f>IF(G180&gt;=K180, "AF", "-")</f>
        <v/>
      </c>
    </row>
    <row r="181">
      <c r="A181" s="8" t="n">
        <v>22</v>
      </c>
      <c r="B181" s="8" t="inlineStr">
        <is>
          <t>Pedro Henrique Pereira Cunha</t>
        </is>
      </c>
      <c r="C181" s="7" t="n">
        <v>7</v>
      </c>
      <c r="D181" s="7" t="n"/>
      <c r="E181" s="7" t="n"/>
      <c r="F181" s="7" t="n"/>
      <c r="G181" s="8">
        <f>AVERAGE(C181:F181)</f>
        <v/>
      </c>
      <c r="H181" s="8">
        <f>SUM(C181:F181)/4</f>
        <v/>
      </c>
      <c r="I181" s="8">
        <f>IF(H181&lt;7, (0.6*H181) + (0.4*G181), "-")</f>
        <v/>
      </c>
      <c r="J181" s="8">
        <f>IF(H181&lt;2.5, "REPROVADO", IF(H181&lt;7, "FINAL", "APROVADO"))</f>
        <v/>
      </c>
      <c r="K181" s="8">
        <f>IF(H181&lt;7, (12.5 - (1.5*H181)), "-")</f>
        <v/>
      </c>
      <c r="L181" s="8">
        <f>IF(G181&gt;=K181, "AF", "-")</f>
        <v/>
      </c>
    </row>
    <row r="182">
      <c r="A182" s="8" t="n">
        <v>23</v>
      </c>
      <c r="B182" s="8" t="inlineStr">
        <is>
          <t>Pyetro Phelipe Mota de Souza</t>
        </is>
      </c>
      <c r="C182" s="7" t="n">
        <v>1</v>
      </c>
      <c r="D182" s="7" t="n"/>
      <c r="E182" s="7" t="n"/>
      <c r="F182" s="7" t="n"/>
      <c r="G182" s="8">
        <f>AVERAGE(C182:F182)</f>
        <v/>
      </c>
      <c r="H182" s="8">
        <f>SUM(C182:F182)/4</f>
        <v/>
      </c>
      <c r="I182" s="8">
        <f>IF(H182&lt;7, (0.6*H182) + (0.4*G182), "-")</f>
        <v/>
      </c>
      <c r="J182" s="8">
        <f>IF(H182&lt;2.5, "REPROVADO", IF(H182&lt;7, "FINAL", "APROVADO"))</f>
        <v/>
      </c>
      <c r="K182" s="8">
        <f>IF(H182&lt;7, (12.5 - (1.5*H182)), "-")</f>
        <v/>
      </c>
      <c r="L182" s="8">
        <f>IF(G182&gt;=K182, "AF", "-")</f>
        <v/>
      </c>
    </row>
    <row r="183">
      <c r="A183" s="8" t="n">
        <v>24</v>
      </c>
      <c r="B183" s="8" t="inlineStr">
        <is>
          <t>Talisson Fabrício Brito dos Santos</t>
        </is>
      </c>
      <c r="C183" s="7" t="n">
        <v>6</v>
      </c>
      <c r="D183" s="7" t="n"/>
      <c r="E183" s="7" t="n"/>
      <c r="F183" s="7" t="n"/>
      <c r="G183" s="8">
        <f>AVERAGE(C183:F183)</f>
        <v/>
      </c>
      <c r="H183" s="8">
        <f>SUM(C183:F183)/4</f>
        <v/>
      </c>
      <c r="I183" s="8">
        <f>IF(H183&lt;7, (0.6*H183) + (0.4*G183), "-")</f>
        <v/>
      </c>
      <c r="J183" s="8">
        <f>IF(H183&lt;2.5, "REPROVADO", IF(H183&lt;7, "FINAL", "APROVADO"))</f>
        <v/>
      </c>
      <c r="K183" s="8">
        <f>IF(H183&lt;7, (12.5 - (1.5*H183)), "-")</f>
        <v/>
      </c>
      <c r="L183" s="8">
        <f>IF(G183&gt;=K183, "AF", "-")</f>
        <v/>
      </c>
    </row>
    <row r="184">
      <c r="A184" s="8" t="n">
        <v>25</v>
      </c>
      <c r="B184" s="8" t="inlineStr">
        <is>
          <t>Viviane Rosa da Silva Tavares</t>
        </is>
      </c>
      <c r="C184" s="7" t="n">
        <v>6</v>
      </c>
      <c r="D184" s="7" t="n"/>
      <c r="E184" s="7" t="n"/>
      <c r="F184" s="7" t="n"/>
      <c r="G184" s="8">
        <f>AVERAGE(C184:F184)</f>
        <v/>
      </c>
      <c r="H184" s="8">
        <f>SUM(C184:F184)/4</f>
        <v/>
      </c>
      <c r="I184" s="8">
        <f>IF(H184&lt;7, (0.6*H184) + (0.4*G184), "-")</f>
        <v/>
      </c>
      <c r="J184" s="8">
        <f>IF(H184&lt;2.5, "REPROVADO", IF(H184&lt;7, "FINAL", "APROVADO"))</f>
        <v/>
      </c>
      <c r="K184" s="8">
        <f>IF(H184&lt;7, (12.5 - (1.5*H184)), "-")</f>
        <v/>
      </c>
      <c r="L184" s="8">
        <f>IF(G184&gt;=K184, "AF", "-")</f>
        <v/>
      </c>
    </row>
    <row r="185">
      <c r="A185" s="7" t="n"/>
      <c r="B185" s="7" t="n"/>
      <c r="C185" s="7" t="n"/>
      <c r="D185" s="7" t="n"/>
      <c r="E185" s="7" t="n"/>
      <c r="F185" s="7" t="n"/>
      <c r="G185" s="8">
        <f>AVERAGE(C185:F185)</f>
        <v/>
      </c>
      <c r="H185" s="8">
        <f>SUM(C185:F185)/4</f>
        <v/>
      </c>
      <c r="I185" s="8">
        <f>IF(H185&lt;7, (0.6*H185) + (0.4*G185), "-")</f>
        <v/>
      </c>
      <c r="J185" s="8">
        <f>IF(H185&lt;2.5, "REPROVADO", IF(H185&lt;7, "FINAL", "APROVADO"))</f>
        <v/>
      </c>
      <c r="K185" s="8">
        <f>IF(H185&lt;7, (12.5 - (1.5*H185)), "-")</f>
        <v/>
      </c>
      <c r="L185" s="8">
        <f>IF(G185&gt;=K185, "AF", "-")</f>
        <v/>
      </c>
    </row>
    <row r="186">
      <c r="A186" s="7" t="n"/>
      <c r="B186" s="7" t="n"/>
      <c r="C186" s="7" t="n"/>
      <c r="D186" s="7" t="n"/>
      <c r="E186" s="7" t="n"/>
      <c r="F186" s="7" t="n"/>
      <c r="G186" s="8">
        <f>AVERAGE(C186:F186)</f>
        <v/>
      </c>
      <c r="H186" s="8">
        <f>SUM(C186:F186)/4</f>
        <v/>
      </c>
      <c r="I186" s="8">
        <f>IF(H186&lt;7, (0.6*H186) + (0.4*G186), "-")</f>
        <v/>
      </c>
      <c r="J186" s="8">
        <f>IF(H186&lt;2.5, "REPROVADO", IF(H186&lt;7, "FINAL", "APROVADO"))</f>
        <v/>
      </c>
      <c r="K186" s="8">
        <f>IF(H186&lt;7, (12.5 - (1.5*H186)), "-")</f>
        <v/>
      </c>
      <c r="L186" s="8">
        <f>IF(G186&gt;=K186, "AF", "-")</f>
        <v/>
      </c>
    </row>
    <row r="187">
      <c r="A187" s="7" t="n"/>
      <c r="B187" s="7" t="n"/>
      <c r="C187" s="7" t="n"/>
      <c r="D187" s="7" t="n"/>
      <c r="E187" s="7" t="n"/>
      <c r="F187" s="7" t="n"/>
      <c r="G187" s="8">
        <f>AVERAGE(C187:F187)</f>
        <v/>
      </c>
      <c r="H187" s="8">
        <f>SUM(C187:F187)/4</f>
        <v/>
      </c>
      <c r="I187" s="8">
        <f>IF(H187&lt;7, (0.6*H187) + (0.4*G187), "-")</f>
        <v/>
      </c>
      <c r="J187" s="8">
        <f>IF(H187&lt;2.5, "REPROVADO", IF(H187&lt;7, "FINAL", "APROVADO"))</f>
        <v/>
      </c>
      <c r="K187" s="8">
        <f>IF(H187&lt;7, (12.5 - (1.5*H187)), "-")</f>
        <v/>
      </c>
      <c r="L187" s="8">
        <f>IF(G187&gt;=K187, "AF", "-")</f>
        <v/>
      </c>
    </row>
    <row r="188">
      <c r="A188" s="7" t="n"/>
      <c r="B188" s="7" t="n"/>
      <c r="C188" s="7" t="n"/>
      <c r="D188" s="7" t="n"/>
      <c r="E188" s="7" t="n"/>
      <c r="F188" s="7" t="n"/>
      <c r="G188" s="8">
        <f>AVERAGE(C188:F188)</f>
        <v/>
      </c>
      <c r="H188" s="8">
        <f>SUM(C188:F188)/4</f>
        <v/>
      </c>
      <c r="I188" s="8">
        <f>IF(H188&lt;7, (0.6*H188) + (0.4*G188), "-")</f>
        <v/>
      </c>
      <c r="J188" s="8">
        <f>IF(H188&lt;2.5, "REPROVADO", IF(H188&lt;7, "FINAL", "APROVADO"))</f>
        <v/>
      </c>
      <c r="K188" s="8">
        <f>IF(H188&lt;7, (12.5 - (1.5*H188)), "-")</f>
        <v/>
      </c>
      <c r="L188" s="8">
        <f>IF(G188&gt;=K188, "AF", "-")</f>
        <v/>
      </c>
    </row>
    <row r="189">
      <c r="A189" s="7" t="n"/>
      <c r="B189" s="7" t="n"/>
      <c r="C189" s="7" t="n"/>
      <c r="D189" s="7" t="n"/>
      <c r="E189" s="7" t="n"/>
      <c r="F189" s="7" t="n"/>
      <c r="G189" s="8">
        <f>AVERAGE(C189:F189)</f>
        <v/>
      </c>
      <c r="H189" s="8">
        <f>SUM(C189:F189)/4</f>
        <v/>
      </c>
      <c r="I189" s="8">
        <f>IF(H189&lt;7, (0.6*H189) + (0.4*G189), "-")</f>
        <v/>
      </c>
      <c r="J189" s="8">
        <f>IF(H189&lt;2.5, "REPROVADO", IF(H189&lt;7, "FINAL", "APROVADO"))</f>
        <v/>
      </c>
      <c r="K189" s="8">
        <f>IF(H189&lt;7, (12.5 - (1.5*H189)), "-")</f>
        <v/>
      </c>
      <c r="L189" s="8">
        <f>IF(G189&gt;=K189, "AF", "-")</f>
        <v/>
      </c>
    </row>
    <row r="190">
      <c r="A190" s="7" t="n"/>
      <c r="B190" s="7" t="n"/>
      <c r="C190" s="7" t="n"/>
      <c r="D190" s="7" t="n"/>
      <c r="E190" s="7" t="n"/>
      <c r="F190" s="7" t="n"/>
      <c r="G190" s="8">
        <f>AVERAGE(C190:F190)</f>
        <v/>
      </c>
      <c r="H190" s="8">
        <f>SUM(C190:F190)/4</f>
        <v/>
      </c>
      <c r="I190" s="8">
        <f>IF(H190&lt;7, (0.6*H190) + (0.4*G190), "-")</f>
        <v/>
      </c>
      <c r="J190" s="8">
        <f>IF(H190&lt;2.5, "REPROVADO", IF(H190&lt;7, "FINAL", "APROVADO"))</f>
        <v/>
      </c>
      <c r="K190" s="8">
        <f>IF(H190&lt;7, (12.5 - (1.5*H190)), "-")</f>
        <v/>
      </c>
      <c r="L190" s="8">
        <f>IF(G190&gt;=K190, "AF", "-")</f>
        <v/>
      </c>
    </row>
    <row r="191">
      <c r="A191" s="7" t="n"/>
      <c r="B191" s="7" t="n"/>
      <c r="C191" s="7" t="n"/>
      <c r="D191" s="7" t="n"/>
      <c r="E191" s="7" t="n"/>
      <c r="F191" s="7" t="n"/>
      <c r="G191" s="8">
        <f>AVERAGE(C191:F191)</f>
        <v/>
      </c>
      <c r="H191" s="8">
        <f>SUM(C191:F191)/4</f>
        <v/>
      </c>
      <c r="I191" s="8">
        <f>IF(H191&lt;7, (0.6*H191) + (0.4*G191), "-")</f>
        <v/>
      </c>
      <c r="J191" s="8">
        <f>IF(H191&lt;2.5, "REPROVADO", IF(H191&lt;7, "FINAL", "APROVADO"))</f>
        <v/>
      </c>
      <c r="K191" s="8">
        <f>IF(H191&lt;7, (12.5 - (1.5*H191)), "-")</f>
        <v/>
      </c>
      <c r="L191" s="8">
        <f>IF(G191&gt;=K191, "AF", "-")</f>
        <v/>
      </c>
    </row>
    <row r="192">
      <c r="A192" s="7" t="n"/>
      <c r="B192" s="7" t="n"/>
      <c r="C192" s="7" t="n"/>
      <c r="D192" s="7" t="n"/>
      <c r="E192" s="7" t="n"/>
      <c r="F192" s="7" t="n"/>
      <c r="G192" s="8">
        <f>AVERAGE(C192:F192)</f>
        <v/>
      </c>
      <c r="H192" s="8">
        <f>SUM(C192:F192)/4</f>
        <v/>
      </c>
      <c r="I192" s="8">
        <f>IF(H192&lt;7, (0.6*H192) + (0.4*G192), "-")</f>
        <v/>
      </c>
      <c r="J192" s="8">
        <f>IF(H192&lt;2.5, "REPROVADO", IF(H192&lt;7, "FINAL", "APROVADO"))</f>
        <v/>
      </c>
      <c r="K192" s="8">
        <f>IF(H192&lt;7, (12.5 - (1.5*H192)), "-")</f>
        <v/>
      </c>
      <c r="L192" s="8">
        <f>IF(G192&gt;=K192, "AF", "-")</f>
        <v/>
      </c>
    </row>
    <row r="193">
      <c r="A193" s="7" t="n"/>
      <c r="B193" s="7" t="n"/>
      <c r="C193" s="7" t="n"/>
      <c r="D193" s="7" t="n"/>
      <c r="E193" s="7" t="n"/>
      <c r="F193" s="7" t="n"/>
      <c r="G193" s="8">
        <f>AVERAGE(C193:F193)</f>
        <v/>
      </c>
      <c r="H193" s="8">
        <f>SUM(C193:F193)/4</f>
        <v/>
      </c>
      <c r="I193" s="8">
        <f>IF(H193&lt;7, (0.6*H193) + (0.4*G193), "-")</f>
        <v/>
      </c>
      <c r="J193" s="8">
        <f>IF(H193&lt;2.5, "REPROVADO", IF(H193&lt;7, "FINAL", "APROVADO"))</f>
        <v/>
      </c>
      <c r="K193" s="8">
        <f>IF(H193&lt;7, (12.5 - (1.5*H193)), "-")</f>
        <v/>
      </c>
      <c r="L193" s="8">
        <f>IF(G193&gt;=K193, "AF", "-")</f>
        <v/>
      </c>
    </row>
    <row r="194">
      <c r="A194" s="7" t="n"/>
      <c r="B194" s="7" t="n"/>
      <c r="C194" s="7" t="n"/>
      <c r="D194" s="7" t="n"/>
      <c r="E194" s="7" t="n"/>
      <c r="F194" s="7" t="n"/>
      <c r="G194" s="8">
        <f>AVERAGE(C194:F194)</f>
        <v/>
      </c>
      <c r="H194" s="8">
        <f>SUM(C194:F194)/4</f>
        <v/>
      </c>
      <c r="I194" s="8">
        <f>IF(H194&lt;7, (0.6*H194) + (0.4*G194), "-")</f>
        <v/>
      </c>
      <c r="J194" s="8">
        <f>IF(H194&lt;2.5, "REPROVADO", IF(H194&lt;7, "FINAL", "APROVADO"))</f>
        <v/>
      </c>
      <c r="K194" s="8">
        <f>IF(H194&lt;7, (12.5 - (1.5*H194)), "-")</f>
        <v/>
      </c>
      <c r="L194" s="8">
        <f>IF(G194&gt;=K194, "AF", "-")</f>
        <v/>
      </c>
    </row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 ht="30" customHeight="1">
      <c r="A210" s="2" t="inlineStr">
        <is>
          <t>2º ANO B</t>
        </is>
      </c>
    </row>
    <row r="211">
      <c r="A211" s="3" t="inlineStr">
        <is>
          <t>Nº</t>
        </is>
      </c>
      <c r="B211" s="4" t="inlineStr">
        <is>
          <t>Nome do Aluno</t>
        </is>
      </c>
      <c r="C211" s="5" t="n">
        <v>1</v>
      </c>
      <c r="D211" s="5" t="inlineStr">
        <is>
          <t>2º BIM</t>
        </is>
      </c>
      <c r="E211" s="5" t="inlineStr">
        <is>
          <t>3º BIM</t>
        </is>
      </c>
      <c r="F211" s="5" t="inlineStr">
        <is>
          <t>4º BIM</t>
        </is>
      </c>
      <c r="G211" s="12" t="inlineStr">
        <is>
          <t>NF</t>
        </is>
      </c>
      <c r="H211" s="3">
        <f>SUM(C211:F211)/4</f>
        <v/>
      </c>
      <c r="I211" s="3" t="inlineStr">
        <is>
          <t>MF</t>
        </is>
      </c>
      <c r="J211" s="6" t="inlineStr">
        <is>
          <t>SITUAÇÃO DO ALUNO</t>
        </is>
      </c>
      <c r="K211" s="3" t="inlineStr">
        <is>
          <t>PF</t>
        </is>
      </c>
      <c r="L211" s="3" t="inlineStr">
        <is>
          <t>SF</t>
        </is>
      </c>
      <c r="N211" s="3" t="inlineStr">
        <is>
          <t>Resumo da Turma</t>
        </is>
      </c>
      <c r="O211" s="13" t="n"/>
      <c r="P211" s="13" t="n"/>
      <c r="Q211" s="13" t="n"/>
      <c r="R211" s="14" t="n"/>
    </row>
    <row r="212">
      <c r="A212" s="8" t="n">
        <v>1</v>
      </c>
      <c r="B212" s="8" t="inlineStr">
        <is>
          <t>Ana Beatriz Pereira de Souza</t>
        </is>
      </c>
      <c r="C212" s="7" t="n">
        <v>4</v>
      </c>
      <c r="D212" s="7" t="n"/>
      <c r="E212" s="7" t="n"/>
      <c r="F212" s="7" t="n"/>
      <c r="G212" s="8">
        <f>AVERAGE(C212:F212)</f>
        <v/>
      </c>
      <c r="H212" s="8">
        <f>SUM(C212:F212)/4</f>
        <v/>
      </c>
      <c r="I212" s="8">
        <f>IF(H212&lt;7, (0.6*H212) + (0.4*G212), "-")</f>
        <v/>
      </c>
      <c r="J212" s="8">
        <f>IF(H212&lt;2.5, "REPROVADO", IF(H212&lt;7, "FINAL", "APROVADO"))</f>
        <v/>
      </c>
      <c r="K212" s="8">
        <f>IF(H212&lt;7, (12.5 - (1.5*H212)), "-")</f>
        <v/>
      </c>
      <c r="L212" s="8">
        <f>IF(G212&gt;=K212, "AF", "-")</f>
        <v/>
      </c>
      <c r="N212" s="7" t="n"/>
      <c r="O212" s="5" t="inlineStr">
        <is>
          <t>1º Bimestre</t>
        </is>
      </c>
      <c r="P212" s="5" t="inlineStr">
        <is>
          <t>2º Bimestre</t>
        </is>
      </c>
      <c r="Q212" s="5" t="inlineStr">
        <is>
          <t>3º Bimestre</t>
        </is>
      </c>
      <c r="R212" s="5" t="inlineStr">
        <is>
          <t>4º Bimestre</t>
        </is>
      </c>
    </row>
    <row r="213">
      <c r="A213" s="8" t="n">
        <v>2</v>
      </c>
      <c r="B213" s="8" t="inlineStr">
        <is>
          <t>Ana Mirelly Fernandes de Lima</t>
        </is>
      </c>
      <c r="C213" s="7" t="n">
        <v>2</v>
      </c>
      <c r="D213" s="7" t="n"/>
      <c r="E213" s="7" t="n"/>
      <c r="F213" s="7" t="n"/>
      <c r="G213" s="8">
        <f>AVERAGE(C213:F213)</f>
        <v/>
      </c>
      <c r="H213" s="8">
        <f>SUM(C213:F213)/4</f>
        <v/>
      </c>
      <c r="I213" s="8">
        <f>IF(H213&lt;7, (0.6*H213) + (0.4*G213), "-")</f>
        <v/>
      </c>
      <c r="J213" s="8">
        <f>IF(H213&lt;2.5, "REPROVADO", IF(H213&lt;7, "FINAL", "APROVADO"))</f>
        <v/>
      </c>
      <c r="K213" s="8">
        <f>IF(H213&lt;7, (12.5 - (1.5*H213)), "-")</f>
        <v/>
      </c>
      <c r="L213" s="8">
        <f>IF(G213&gt;=K213, "AF", "-")</f>
        <v/>
      </c>
      <c r="N213" s="8" t="inlineStr">
        <is>
          <t>ALUNOS APROVADOS</t>
        </is>
      </c>
      <c r="O213" s="8">
        <f>COUNTIF(C212:C246, "&gt;=7")</f>
        <v/>
      </c>
      <c r="P213" s="8">
        <f>COUNTIF(D212:D246, "&gt;=7")</f>
        <v/>
      </c>
      <c r="Q213" s="8">
        <f>COUNTIF(E212:E246, "&gt;=7")</f>
        <v/>
      </c>
      <c r="R213" s="8">
        <f>COUNTIF(F212:F246, "&gt;=7")</f>
        <v/>
      </c>
    </row>
    <row r="214">
      <c r="A214" s="8" t="n">
        <v>3</v>
      </c>
      <c r="B214" s="8" t="inlineStr">
        <is>
          <t>Caio Lucas dos Santos</t>
        </is>
      </c>
      <c r="C214" s="7" t="n">
        <v>7</v>
      </c>
      <c r="D214" s="7" t="n"/>
      <c r="E214" s="7" t="n"/>
      <c r="F214" s="7" t="n"/>
      <c r="G214" s="8">
        <f>AVERAGE(C214:F214)</f>
        <v/>
      </c>
      <c r="H214" s="8">
        <f>SUM(C214:F214)/4</f>
        <v/>
      </c>
      <c r="I214" s="8">
        <f>IF(H214&lt;7, (0.6*H214) + (0.4*G214), "-")</f>
        <v/>
      </c>
      <c r="J214" s="8">
        <f>IF(H214&lt;2.5, "REPROVADO", IF(H214&lt;7, "FINAL", "APROVADO"))</f>
        <v/>
      </c>
      <c r="K214" s="8">
        <f>IF(H214&lt;7, (12.5 - (1.5*H214)), "-")</f>
        <v/>
      </c>
      <c r="L214" s="8">
        <f>IF(G214&gt;=K214, "AF", "-")</f>
        <v/>
      </c>
      <c r="N214" s="8" t="inlineStr">
        <is>
          <t>ALUNOS REPROVADOS</t>
        </is>
      </c>
      <c r="O214" s="8">
        <f>COUNTIF(C212:C246, "&lt;7")</f>
        <v/>
      </c>
      <c r="P214" s="8">
        <f>COUNTIF(D212:D246, "&lt;7")</f>
        <v/>
      </c>
      <c r="Q214" s="8">
        <f>COUNTIF(E212:E246, "&lt;7")</f>
        <v/>
      </c>
      <c r="R214" s="8">
        <f>COUNTIF(F212:F246, "&lt;7")</f>
        <v/>
      </c>
    </row>
    <row r="215">
      <c r="A215" s="8" t="n">
        <v>4</v>
      </c>
      <c r="B215" s="8" t="inlineStr">
        <is>
          <t>Davi Barbosa Oliveira</t>
        </is>
      </c>
      <c r="C215" s="7" t="n">
        <v>10</v>
      </c>
      <c r="D215" s="7" t="n"/>
      <c r="E215" s="7" t="n"/>
      <c r="F215" s="7" t="n"/>
      <c r="G215" s="8">
        <f>AVERAGE(C215:F215)</f>
        <v/>
      </c>
      <c r="H215" s="8">
        <f>SUM(C215:F215)/4</f>
        <v/>
      </c>
      <c r="I215" s="8">
        <f>IF(H215&lt;7, (0.6*H215) + (0.4*G215), "-")</f>
        <v/>
      </c>
      <c r="J215" s="8">
        <f>IF(H215&lt;2.5, "REPROVADO", IF(H215&lt;7, "FINAL", "APROVADO"))</f>
        <v/>
      </c>
      <c r="K215" s="8">
        <f>IF(H215&lt;7, (12.5 - (1.5*H215)), "-")</f>
        <v/>
      </c>
      <c r="L215" s="8">
        <f>IF(G215&gt;=K215, "AF", "-")</f>
        <v/>
      </c>
      <c r="N215" s="8" t="inlineStr">
        <is>
          <t>Nº ALUNOS COM MÉDIA &gt; 8,0</t>
        </is>
      </c>
      <c r="O215" s="8">
        <f>COUNTIF(C212:C246, "&gt;=8")</f>
        <v/>
      </c>
      <c r="P215" s="8">
        <f>COUNTIF(D212:D246, "&gt;=8")</f>
        <v/>
      </c>
      <c r="Q215" s="8">
        <f>COUNTIF(E212:E246, "&gt;=8")</f>
        <v/>
      </c>
      <c r="R215" s="8">
        <f>COUNTIF(F212:F246, "&gt;=8")</f>
        <v/>
      </c>
    </row>
    <row r="216">
      <c r="A216" s="8" t="n">
        <v>5</v>
      </c>
      <c r="B216" s="8" t="inlineStr">
        <is>
          <t>Ezequiel Alexandre Araújo da Silva</t>
        </is>
      </c>
      <c r="C216" s="7" t="n">
        <v>5</v>
      </c>
      <c r="D216" s="7" t="n"/>
      <c r="E216" s="7" t="n"/>
      <c r="F216" s="7" t="n"/>
      <c r="G216" s="8">
        <f>AVERAGE(C216:F216)</f>
        <v/>
      </c>
      <c r="H216" s="8">
        <f>SUM(C216:F216)/4</f>
        <v/>
      </c>
      <c r="I216" s="8">
        <f>IF(H216&lt;7, (0.6*H216) + (0.4*G216), "-")</f>
        <v/>
      </c>
      <c r="J216" s="8">
        <f>IF(H216&lt;2.5, "REPROVADO", IF(H216&lt;7, "FINAL", "APROVADO"))</f>
        <v/>
      </c>
      <c r="K216" s="8">
        <f>IF(H216&lt;7, (12.5 - (1.5*H216)), "-")</f>
        <v/>
      </c>
      <c r="L216" s="8">
        <f>IF(G216&gt;=K216, "AF", "-")</f>
        <v/>
      </c>
      <c r="N216" s="8" t="inlineStr">
        <is>
          <t>Nº ALUNOS QUE NÃO ATINGIRAM MÉDIA &gt; 8,0</t>
        </is>
      </c>
      <c r="O216" s="8">
        <f>COUNTIF(C212:C246, "&lt;8")</f>
        <v/>
      </c>
      <c r="P216" s="8">
        <f>COUNTIF(D212:D246, "&lt;8")</f>
        <v/>
      </c>
      <c r="Q216" s="8">
        <f>COUNTIF(E212:E246, "&lt;8")</f>
        <v/>
      </c>
      <c r="R216" s="8">
        <f>COUNTIF(F212:F246, "&lt;8")</f>
        <v/>
      </c>
    </row>
    <row r="217">
      <c r="A217" s="8" t="n">
        <v>6</v>
      </c>
      <c r="B217" s="8" t="inlineStr">
        <is>
          <t>Gabriel Henrique da Silva Santana</t>
        </is>
      </c>
      <c r="C217" s="7" t="n">
        <v>6</v>
      </c>
      <c r="D217" s="7" t="n"/>
      <c r="E217" s="7" t="n"/>
      <c r="F217" s="7" t="n"/>
      <c r="G217" s="8">
        <f>AVERAGE(C217:F217)</f>
        <v/>
      </c>
      <c r="H217" s="8">
        <f>SUM(C217:F217)/4</f>
        <v/>
      </c>
      <c r="I217" s="8">
        <f>IF(H217&lt;7, (0.6*H217) + (0.4*G217), "-")</f>
        <v/>
      </c>
      <c r="J217" s="8">
        <f>IF(H217&lt;2.5, "REPROVADO", IF(H217&lt;7, "FINAL", "APROVADO"))</f>
        <v/>
      </c>
      <c r="K217" s="8">
        <f>IF(H217&lt;7, (12.5 - (1.5*H217)), "-")</f>
        <v/>
      </c>
      <c r="L217" s="8">
        <f>IF(G217&gt;=K217, "AF", "-")</f>
        <v/>
      </c>
      <c r="N217" s="8" t="inlineStr">
        <is>
          <t>PERCENTUAL DE MÉDIAS &gt; 5,0</t>
        </is>
      </c>
      <c r="O217" s="9">
        <f>COUNTIF(C212:C246, "&gt;=5")/COUNTA(C212:C246)</f>
        <v/>
      </c>
      <c r="P217" s="9">
        <f>COUNTIF(D212:D246, "&gt;=5")/COUNTA(D212:D246)</f>
        <v/>
      </c>
      <c r="Q217" s="9">
        <f>COUNTIF(E212:E246, "&gt;=5")/COUNTA(E212:E246)</f>
        <v/>
      </c>
      <c r="R217" s="9">
        <f>COUNTIF(F212:F246, "&gt;=5")/COUNTA(F212:F246)</f>
        <v/>
      </c>
    </row>
    <row r="218">
      <c r="A218" s="8" t="n">
        <v>7</v>
      </c>
      <c r="B218" s="8" t="inlineStr">
        <is>
          <t>Giovanny Macêdo Fidelis dos Santos</t>
        </is>
      </c>
      <c r="C218" s="7" t="n">
        <v>7</v>
      </c>
      <c r="D218" s="7" t="n"/>
      <c r="E218" s="7" t="n"/>
      <c r="F218" s="7" t="n"/>
      <c r="G218" s="8">
        <f>AVERAGE(C218:F218)</f>
        <v/>
      </c>
      <c r="H218" s="8">
        <f>SUM(C218:F218)/4</f>
        <v/>
      </c>
      <c r="I218" s="8">
        <f>IF(H218&lt;7, (0.6*H218) + (0.4*G218), "-")</f>
        <v/>
      </c>
      <c r="J218" s="8">
        <f>IF(H218&lt;2.5, "REPROVADO", IF(H218&lt;7, "FINAL", "APROVADO"))</f>
        <v/>
      </c>
      <c r="K218" s="8">
        <f>IF(H218&lt;7, (12.5 - (1.5*H218)), "-")</f>
        <v/>
      </c>
      <c r="L218" s="8">
        <f>IF(G218&gt;=K218, "AF", "-")</f>
        <v/>
      </c>
      <c r="N218" s="8" t="inlineStr">
        <is>
          <t>PERCENTUAL DE MÉDIAS &lt; 5,0</t>
        </is>
      </c>
      <c r="O218" s="9">
        <f>COUNTIF(C212:C246, "&lt;5")/COUNTA(C212:C246)</f>
        <v/>
      </c>
      <c r="P218" s="9">
        <f>COUNTIF(D212:D246, "&lt;5")/COUNTA(D212:D246)</f>
        <v/>
      </c>
      <c r="Q218" s="9">
        <f>COUNTIF(E212:E246, "&lt;5")/COUNTA(E212:E246)</f>
        <v/>
      </c>
      <c r="R218" s="9">
        <f>COUNTIF(F212:F246, "&lt;5")/COUNTA(F212:F246)</f>
        <v/>
      </c>
    </row>
    <row r="219">
      <c r="A219" s="8" t="n">
        <v>8</v>
      </c>
      <c r="B219" s="8" t="inlineStr">
        <is>
          <t>Guilherme de Oliveira Andrade</t>
        </is>
      </c>
      <c r="C219" s="7" t="n">
        <v>10</v>
      </c>
      <c r="D219" s="7" t="n"/>
      <c r="E219" s="7" t="n"/>
      <c r="F219" s="7" t="n"/>
      <c r="G219" s="8">
        <f>AVERAGE(C219:F219)</f>
        <v/>
      </c>
      <c r="H219" s="8">
        <f>SUM(C219:F219)/4</f>
        <v/>
      </c>
      <c r="I219" s="8">
        <f>IF(H219&lt;7, (0.6*H219) + (0.4*G219), "-")</f>
        <v/>
      </c>
      <c r="J219" s="8">
        <f>IF(H219&lt;2.5, "REPROVADO", IF(H219&lt;7, "FINAL", "APROVADO"))</f>
        <v/>
      </c>
      <c r="K219" s="8">
        <f>IF(H219&lt;7, (12.5 - (1.5*H219)), "-")</f>
        <v/>
      </c>
      <c r="L219" s="8">
        <f>IF(G219&gt;=K219, "AF", "-")</f>
        <v/>
      </c>
      <c r="N219" s="8" t="inlineStr">
        <is>
          <t>MATRÍCULAS</t>
        </is>
      </c>
      <c r="O219" s="8">
        <f>O213+O214</f>
        <v/>
      </c>
      <c r="P219" s="8">
        <f>P213+P214</f>
        <v/>
      </c>
      <c r="Q219" s="8">
        <f>Q213+Q214</f>
        <v/>
      </c>
      <c r="R219" s="8">
        <f>R213+R214</f>
        <v/>
      </c>
    </row>
    <row r="220">
      <c r="A220" s="8" t="n">
        <v>9</v>
      </c>
      <c r="B220" s="8" t="inlineStr">
        <is>
          <t>Ingrid Jamile Alves Oliveira</t>
        </is>
      </c>
      <c r="C220" s="7" t="n">
        <v>9</v>
      </c>
      <c r="D220" s="7" t="n"/>
      <c r="E220" s="7" t="n"/>
      <c r="F220" s="7" t="n"/>
      <c r="G220" s="8">
        <f>AVERAGE(C220:F220)</f>
        <v/>
      </c>
      <c r="H220" s="8">
        <f>SUM(C220:F220)/4</f>
        <v/>
      </c>
      <c r="I220" s="8">
        <f>IF(H220&lt;7, (0.6*H220) + (0.4*G220), "-")</f>
        <v/>
      </c>
      <c r="J220" s="8">
        <f>IF(H220&lt;2.5, "REPROVADO", IF(H220&lt;7, "FINAL", "APROVADO"))</f>
        <v/>
      </c>
      <c r="K220" s="8">
        <f>IF(H220&lt;7, (12.5 - (1.5*H220)), "-")</f>
        <v/>
      </c>
      <c r="L220" s="8">
        <f>IF(G220&gt;=K220, "AF", "-")</f>
        <v/>
      </c>
      <c r="N220" s="8" t="inlineStr">
        <is>
          <t>TAXA DE APROVAÇÃO (%)</t>
        </is>
      </c>
      <c r="O220" s="9">
        <f>IF(O218=0, 0, O213/O218)</f>
        <v/>
      </c>
      <c r="P220" s="9">
        <f>IF(P218=0, 0, P213/P218)</f>
        <v/>
      </c>
      <c r="Q220" s="9">
        <f>IF(Q218=0, 0, Q213/Q218)</f>
        <v/>
      </c>
      <c r="R220" s="9">
        <f>IF(R218=0, 0, R213/R218)</f>
        <v/>
      </c>
    </row>
    <row r="221">
      <c r="A221" s="8" t="n">
        <v>10</v>
      </c>
      <c r="B221" s="8" t="inlineStr">
        <is>
          <t>José Hélio Vieira da Costa Segundo</t>
        </is>
      </c>
      <c r="C221" s="7" t="n">
        <v>7</v>
      </c>
      <c r="D221" s="7" t="n"/>
      <c r="E221" s="7" t="n"/>
      <c r="F221" s="7" t="n"/>
      <c r="G221" s="8">
        <f>AVERAGE(C221:F221)</f>
        <v/>
      </c>
      <c r="H221" s="8">
        <f>SUM(C221:F221)/4</f>
        <v/>
      </c>
      <c r="I221" s="8">
        <f>IF(H221&lt;7, (0.6*H221) + (0.4*G221), "-")</f>
        <v/>
      </c>
      <c r="J221" s="8">
        <f>IF(H221&lt;2.5, "REPROVADO", IF(H221&lt;7, "FINAL", "APROVADO"))</f>
        <v/>
      </c>
      <c r="K221" s="8">
        <f>IF(H221&lt;7, (12.5 - (1.5*H221)), "-")</f>
        <v/>
      </c>
      <c r="L221" s="8">
        <f>IF(G221&gt;=K221, "AF", "-")</f>
        <v/>
      </c>
    </row>
    <row r="222">
      <c r="A222" s="8" t="n">
        <v>11</v>
      </c>
      <c r="B222" s="8" t="inlineStr">
        <is>
          <t>Kariny Leandra Silva Nascimento</t>
        </is>
      </c>
      <c r="C222" s="7" t="n">
        <v>5</v>
      </c>
      <c r="D222" s="7" t="n"/>
      <c r="E222" s="7" t="n"/>
      <c r="F222" s="7" t="n"/>
      <c r="G222" s="8">
        <f>AVERAGE(C222:F222)</f>
        <v/>
      </c>
      <c r="H222" s="8">
        <f>SUM(C222:F222)/4</f>
        <v/>
      </c>
      <c r="I222" s="8">
        <f>IF(H222&lt;7, (0.6*H222) + (0.4*G222), "-")</f>
        <v/>
      </c>
      <c r="J222" s="8">
        <f>IF(H222&lt;2.5, "REPROVADO", IF(H222&lt;7, "FINAL", "APROVADO"))</f>
        <v/>
      </c>
      <c r="K222" s="8">
        <f>IF(H222&lt;7, (12.5 - (1.5*H222)), "-")</f>
        <v/>
      </c>
      <c r="L222" s="8">
        <f>IF(G222&gt;=K222, "AF", "-")</f>
        <v/>
      </c>
    </row>
    <row r="223">
      <c r="A223" s="8" t="n">
        <v>12</v>
      </c>
      <c r="B223" s="8" t="inlineStr">
        <is>
          <t>Katllyn Vitória Felismino dos Santos</t>
        </is>
      </c>
      <c r="C223" s="7" t="n">
        <v>6</v>
      </c>
      <c r="D223" s="7" t="n"/>
      <c r="E223" s="7" t="n"/>
      <c r="F223" s="7" t="n"/>
      <c r="G223" s="8">
        <f>AVERAGE(C223:F223)</f>
        <v/>
      </c>
      <c r="H223" s="8">
        <f>SUM(C223:F223)/4</f>
        <v/>
      </c>
      <c r="I223" s="8">
        <f>IF(H223&lt;7, (0.6*H223) + (0.4*G223), "-")</f>
        <v/>
      </c>
      <c r="J223" s="8">
        <f>IF(H223&lt;2.5, "REPROVADO", IF(H223&lt;7, "FINAL", "APROVADO"))</f>
        <v/>
      </c>
      <c r="K223" s="8">
        <f>IF(H223&lt;7, (12.5 - (1.5*H223)), "-")</f>
        <v/>
      </c>
      <c r="L223" s="8">
        <f>IF(G223&gt;=K223, "AF", "-")</f>
        <v/>
      </c>
    </row>
    <row r="224">
      <c r="A224" s="8" t="n">
        <v>13</v>
      </c>
      <c r="B224" s="8" t="inlineStr">
        <is>
          <t>Leonan Igor Martins Cavalcante</t>
        </is>
      </c>
      <c r="C224" s="7" t="n">
        <v>3</v>
      </c>
      <c r="D224" s="7" t="n"/>
      <c r="E224" s="7" t="n"/>
      <c r="F224" s="7" t="n"/>
      <c r="G224" s="8">
        <f>AVERAGE(C224:F224)</f>
        <v/>
      </c>
      <c r="H224" s="8">
        <f>SUM(C224:F224)/4</f>
        <v/>
      </c>
      <c r="I224" s="8">
        <f>IF(H224&lt;7, (0.6*H224) + (0.4*G224), "-")</f>
        <v/>
      </c>
      <c r="J224" s="8">
        <f>IF(H224&lt;2.5, "REPROVADO", IF(H224&lt;7, "FINAL", "APROVADO"))</f>
        <v/>
      </c>
      <c r="K224" s="8">
        <f>IF(H224&lt;7, (12.5 - (1.5*H224)), "-")</f>
        <v/>
      </c>
      <c r="L224" s="8">
        <f>IF(G224&gt;=K224, "AF", "-")</f>
        <v/>
      </c>
    </row>
    <row r="225">
      <c r="A225" s="8" t="n">
        <v>14</v>
      </c>
      <c r="B225" s="8" t="inlineStr">
        <is>
          <t>Leon Vítor da Silva Sousa Santos</t>
        </is>
      </c>
      <c r="C225" s="7" t="n">
        <v>1</v>
      </c>
      <c r="D225" s="7" t="n"/>
      <c r="E225" s="7" t="n"/>
      <c r="F225" s="7" t="n"/>
      <c r="G225" s="8">
        <f>AVERAGE(C225:F225)</f>
        <v/>
      </c>
      <c r="H225" s="8">
        <f>SUM(C225:F225)/4</f>
        <v/>
      </c>
      <c r="I225" s="8">
        <f>IF(H225&lt;7, (0.6*H225) + (0.4*G225), "-")</f>
        <v/>
      </c>
      <c r="J225" s="8">
        <f>IF(H225&lt;2.5, "REPROVADO", IF(H225&lt;7, "FINAL", "APROVADO"))</f>
        <v/>
      </c>
      <c r="K225" s="8">
        <f>IF(H225&lt;7, (12.5 - (1.5*H225)), "-")</f>
        <v/>
      </c>
      <c r="L225" s="8">
        <f>IF(G225&gt;=K225, "AF", "-")</f>
        <v/>
      </c>
    </row>
    <row r="226">
      <c r="A226" s="8" t="n">
        <v>15</v>
      </c>
      <c r="B226" s="8" t="inlineStr">
        <is>
          <t>Maria Flor Limeira Gomes</t>
        </is>
      </c>
      <c r="C226" s="7" t="n">
        <v>2</v>
      </c>
      <c r="D226" s="7" t="n"/>
      <c r="E226" s="7" t="n"/>
      <c r="F226" s="7" t="n"/>
      <c r="G226" s="8">
        <f>AVERAGE(C226:F226)</f>
        <v/>
      </c>
      <c r="H226" s="8">
        <f>SUM(C226:F226)/4</f>
        <v/>
      </c>
      <c r="I226" s="8">
        <f>IF(H226&lt;7, (0.6*H226) + (0.4*G226), "-")</f>
        <v/>
      </c>
      <c r="J226" s="8">
        <f>IF(H226&lt;2.5, "REPROVADO", IF(H226&lt;7, "FINAL", "APROVADO"))</f>
        <v/>
      </c>
      <c r="K226" s="8">
        <f>IF(H226&lt;7, (12.5 - (1.5*H226)), "-")</f>
        <v/>
      </c>
      <c r="L226" s="8">
        <f>IF(G226&gt;=K226, "AF", "-")</f>
        <v/>
      </c>
    </row>
    <row r="227">
      <c r="A227" s="8" t="n">
        <v>16</v>
      </c>
      <c r="B227" s="8" t="inlineStr">
        <is>
          <t>Mariana Sabrina Tavares da Silva</t>
        </is>
      </c>
      <c r="C227" s="7" t="n">
        <v>7</v>
      </c>
      <c r="D227" s="7" t="n"/>
      <c r="E227" s="7" t="n"/>
      <c r="F227" s="7" t="n"/>
      <c r="G227" s="8">
        <f>AVERAGE(C227:F227)</f>
        <v/>
      </c>
      <c r="H227" s="8">
        <f>SUM(C227:F227)/4</f>
        <v/>
      </c>
      <c r="I227" s="8">
        <f>IF(H227&lt;7, (0.6*H227) + (0.4*G227), "-")</f>
        <v/>
      </c>
      <c r="J227" s="8">
        <f>IF(H227&lt;2.5, "REPROVADO", IF(H227&lt;7, "FINAL", "APROVADO"))</f>
        <v/>
      </c>
      <c r="K227" s="8">
        <f>IF(H227&lt;7, (12.5 - (1.5*H227)), "-")</f>
        <v/>
      </c>
      <c r="L227" s="8">
        <f>IF(G227&gt;=K227, "AF", "-")</f>
        <v/>
      </c>
    </row>
    <row r="228">
      <c r="A228" s="8" t="n">
        <v>17</v>
      </c>
      <c r="B228" s="8" t="inlineStr">
        <is>
          <t>Maria Willyanna Santos da Silva</t>
        </is>
      </c>
      <c r="C228" s="7" t="n">
        <v>1</v>
      </c>
      <c r="D228" s="7" t="n"/>
      <c r="E228" s="7" t="n"/>
      <c r="F228" s="7" t="n"/>
      <c r="G228" s="8">
        <f>AVERAGE(C228:F228)</f>
        <v/>
      </c>
      <c r="H228" s="8">
        <f>SUM(C228:F228)/4</f>
        <v/>
      </c>
      <c r="I228" s="8">
        <f>IF(H228&lt;7, (0.6*H228) + (0.4*G228), "-")</f>
        <v/>
      </c>
      <c r="J228" s="8">
        <f>IF(H228&lt;2.5, "REPROVADO", IF(H228&lt;7, "FINAL", "APROVADO"))</f>
        <v/>
      </c>
      <c r="K228" s="8">
        <f>IF(H228&lt;7, (12.5 - (1.5*H228)), "-")</f>
        <v/>
      </c>
      <c r="L228" s="8">
        <f>IF(G228&gt;=K228, "AF", "-")</f>
        <v/>
      </c>
    </row>
    <row r="229">
      <c r="A229" s="8" t="n">
        <v>18</v>
      </c>
      <c r="B229" s="8" t="inlineStr">
        <is>
          <t>Natanael Monteiro Souza</t>
        </is>
      </c>
      <c r="C229" s="7" t="n">
        <v>6</v>
      </c>
      <c r="D229" s="7" t="n"/>
      <c r="E229" s="7" t="n"/>
      <c r="F229" s="7" t="n"/>
      <c r="G229" s="8">
        <f>AVERAGE(C229:F229)</f>
        <v/>
      </c>
      <c r="H229" s="8">
        <f>SUM(C229:F229)/4</f>
        <v/>
      </c>
      <c r="I229" s="8">
        <f>IF(H229&lt;7, (0.6*H229) + (0.4*G229), "-")</f>
        <v/>
      </c>
      <c r="J229" s="8">
        <f>IF(H229&lt;2.5, "REPROVADO", IF(H229&lt;7, "FINAL", "APROVADO"))</f>
        <v/>
      </c>
      <c r="K229" s="8">
        <f>IF(H229&lt;7, (12.5 - (1.5*H229)), "-")</f>
        <v/>
      </c>
      <c r="L229" s="8">
        <f>IF(G229&gt;=K229, "AF", "-")</f>
        <v/>
      </c>
    </row>
    <row r="230">
      <c r="A230" s="8" t="n">
        <v>19</v>
      </c>
      <c r="B230" s="8" t="inlineStr">
        <is>
          <t>Rafael Alcântara Santos Silva</t>
        </is>
      </c>
      <c r="C230" s="7" t="n">
        <v>2</v>
      </c>
      <c r="D230" s="7" t="n"/>
      <c r="E230" s="7" t="n"/>
      <c r="F230" s="7" t="n"/>
      <c r="G230" s="8">
        <f>AVERAGE(C230:F230)</f>
        <v/>
      </c>
      <c r="H230" s="8">
        <f>SUM(C230:F230)/4</f>
        <v/>
      </c>
      <c r="I230" s="8">
        <f>IF(H230&lt;7, (0.6*H230) + (0.4*G230), "-")</f>
        <v/>
      </c>
      <c r="J230" s="8">
        <f>IF(H230&lt;2.5, "REPROVADO", IF(H230&lt;7, "FINAL", "APROVADO"))</f>
        <v/>
      </c>
      <c r="K230" s="8">
        <f>IF(H230&lt;7, (12.5 - (1.5*H230)), "-")</f>
        <v/>
      </c>
      <c r="L230" s="8">
        <f>IF(G230&gt;=K230, "AF", "-")</f>
        <v/>
      </c>
    </row>
    <row r="231">
      <c r="A231" s="8" t="n">
        <v>20</v>
      </c>
      <c r="B231" s="8" t="inlineStr">
        <is>
          <t>Rayssa Maria Pereira Medeiros</t>
        </is>
      </c>
      <c r="C231" s="7" t="n">
        <v>2</v>
      </c>
      <c r="D231" s="7" t="n"/>
      <c r="E231" s="7" t="n"/>
      <c r="F231" s="7" t="n"/>
      <c r="G231" s="8">
        <f>AVERAGE(C231:F231)</f>
        <v/>
      </c>
      <c r="H231" s="8">
        <f>SUM(C231:F231)/4</f>
        <v/>
      </c>
      <c r="I231" s="8">
        <f>IF(H231&lt;7, (0.6*H231) + (0.4*G231), "-")</f>
        <v/>
      </c>
      <c r="J231" s="8">
        <f>IF(H231&lt;2.5, "REPROVADO", IF(H231&lt;7, "FINAL", "APROVADO"))</f>
        <v/>
      </c>
      <c r="K231" s="8">
        <f>IF(H231&lt;7, (12.5 - (1.5*H231)), "-")</f>
        <v/>
      </c>
      <c r="L231" s="8">
        <f>IF(G231&gt;=K231, "AF", "-")</f>
        <v/>
      </c>
    </row>
    <row r="232">
      <c r="A232" s="8" t="n">
        <v>21</v>
      </c>
      <c r="B232" s="8" t="inlineStr">
        <is>
          <t>Rebeka Loueny Soares de Souza</t>
        </is>
      </c>
      <c r="C232" s="7" t="n">
        <v>9</v>
      </c>
      <c r="D232" s="7" t="n"/>
      <c r="E232" s="7" t="n"/>
      <c r="F232" s="7" t="n"/>
      <c r="G232" s="8">
        <f>AVERAGE(C232:F232)</f>
        <v/>
      </c>
      <c r="H232" s="8">
        <f>SUM(C232:F232)/4</f>
        <v/>
      </c>
      <c r="I232" s="8">
        <f>IF(H232&lt;7, (0.6*H232) + (0.4*G232), "-")</f>
        <v/>
      </c>
      <c r="J232" s="8">
        <f>IF(H232&lt;2.5, "REPROVADO", IF(H232&lt;7, "FINAL", "APROVADO"))</f>
        <v/>
      </c>
      <c r="K232" s="8">
        <f>IF(H232&lt;7, (12.5 - (1.5*H232)), "-")</f>
        <v/>
      </c>
      <c r="L232" s="8">
        <f>IF(G232&gt;=K232, "AF", "-")</f>
        <v/>
      </c>
    </row>
    <row r="233">
      <c r="A233" s="8" t="n">
        <v>22</v>
      </c>
      <c r="B233" s="8" t="inlineStr">
        <is>
          <t>Rodrigo Santos Freire</t>
        </is>
      </c>
      <c r="C233" s="7" t="n">
        <v>6</v>
      </c>
      <c r="D233" s="7" t="n"/>
      <c r="E233" s="7" t="n"/>
      <c r="F233" s="7" t="n"/>
      <c r="G233" s="8">
        <f>AVERAGE(C233:F233)</f>
        <v/>
      </c>
      <c r="H233" s="8">
        <f>SUM(C233:F233)/4</f>
        <v/>
      </c>
      <c r="I233" s="8">
        <f>IF(H233&lt;7, (0.6*H233) + (0.4*G233), "-")</f>
        <v/>
      </c>
      <c r="J233" s="8">
        <f>IF(H233&lt;2.5, "REPROVADO", IF(H233&lt;7, "FINAL", "APROVADO"))</f>
        <v/>
      </c>
      <c r="K233" s="8">
        <f>IF(H233&lt;7, (12.5 - (1.5*H233)), "-")</f>
        <v/>
      </c>
      <c r="L233" s="8">
        <f>IF(G233&gt;=K233, "AF", "-")</f>
        <v/>
      </c>
    </row>
    <row r="234">
      <c r="A234" s="8" t="n">
        <v>23</v>
      </c>
      <c r="B234" s="8" t="inlineStr">
        <is>
          <t>Yasmin Caxias de Morais</t>
        </is>
      </c>
      <c r="C234" s="7" t="n">
        <v>7</v>
      </c>
      <c r="D234" s="7" t="n"/>
      <c r="E234" s="7" t="n"/>
      <c r="F234" s="7" t="n"/>
      <c r="G234" s="8">
        <f>AVERAGE(C234:F234)</f>
        <v/>
      </c>
      <c r="H234" s="8">
        <f>SUM(C234:F234)/4</f>
        <v/>
      </c>
      <c r="I234" s="8">
        <f>IF(H234&lt;7, (0.6*H234) + (0.4*G234), "-")</f>
        <v/>
      </c>
      <c r="J234" s="8">
        <f>IF(H234&lt;2.5, "REPROVADO", IF(H234&lt;7, "FINAL", "APROVADO"))</f>
        <v/>
      </c>
      <c r="K234" s="8">
        <f>IF(H234&lt;7, (12.5 - (1.5*H234)), "-")</f>
        <v/>
      </c>
      <c r="L234" s="8">
        <f>IF(G234&gt;=K234, "AF", "-")</f>
        <v/>
      </c>
    </row>
    <row r="235">
      <c r="A235" s="8" t="n">
        <v>24</v>
      </c>
      <c r="B235" s="8" t="inlineStr">
        <is>
          <t>Yure Gabriel Barbosa Lima</t>
        </is>
      </c>
      <c r="C235" s="7" t="n">
        <v>9</v>
      </c>
      <c r="D235" s="7" t="n"/>
      <c r="E235" s="7" t="n"/>
      <c r="F235" s="7" t="n"/>
      <c r="G235" s="8">
        <f>AVERAGE(C235:F235)</f>
        <v/>
      </c>
      <c r="H235" s="8">
        <f>SUM(C235:F235)/4</f>
        <v/>
      </c>
      <c r="I235" s="8">
        <f>IF(H235&lt;7, (0.6*H235) + (0.4*G235), "-")</f>
        <v/>
      </c>
      <c r="J235" s="8">
        <f>IF(H235&lt;2.5, "REPROVADO", IF(H235&lt;7, "FINAL", "APROVADO"))</f>
        <v/>
      </c>
      <c r="K235" s="8">
        <f>IF(H235&lt;7, (12.5 - (1.5*H235)), "-")</f>
        <v/>
      </c>
      <c r="L235" s="8">
        <f>IF(G235&gt;=K235, "AF", "-")</f>
        <v/>
      </c>
    </row>
    <row r="236">
      <c r="A236" s="7" t="n"/>
      <c r="B236" s="7" t="n"/>
      <c r="C236" s="7" t="n"/>
      <c r="D236" s="7" t="n"/>
      <c r="E236" s="7" t="n"/>
      <c r="F236" s="7" t="n"/>
      <c r="G236" s="8">
        <f>AVERAGE(C236:F236)</f>
        <v/>
      </c>
      <c r="H236" s="8">
        <f>SUM(C236:F236)/4</f>
        <v/>
      </c>
      <c r="I236" s="8">
        <f>IF(H236&lt;7, (0.6*H236) + (0.4*G236), "-")</f>
        <v/>
      </c>
      <c r="J236" s="8">
        <f>IF(H236&lt;2.5, "REPROVADO", IF(H236&lt;7, "FINAL", "APROVADO"))</f>
        <v/>
      </c>
      <c r="K236" s="8">
        <f>IF(H236&lt;7, (12.5 - (1.5*H236)), "-")</f>
        <v/>
      </c>
      <c r="L236" s="8">
        <f>IF(G236&gt;=K236, "AF", "-")</f>
        <v/>
      </c>
    </row>
    <row r="237">
      <c r="A237" s="7" t="n"/>
      <c r="B237" s="7" t="n"/>
      <c r="C237" s="7" t="n"/>
      <c r="D237" s="7" t="n"/>
      <c r="E237" s="7" t="n"/>
      <c r="F237" s="7" t="n"/>
      <c r="G237" s="8">
        <f>AVERAGE(C237:F237)</f>
        <v/>
      </c>
      <c r="H237" s="8">
        <f>SUM(C237:F237)/4</f>
        <v/>
      </c>
      <c r="I237" s="8">
        <f>IF(H237&lt;7, (0.6*H237) + (0.4*G237), "-")</f>
        <v/>
      </c>
      <c r="J237" s="8">
        <f>IF(H237&lt;2.5, "REPROVADO", IF(H237&lt;7, "FINAL", "APROVADO"))</f>
        <v/>
      </c>
      <c r="K237" s="8">
        <f>IF(H237&lt;7, (12.5 - (1.5*H237)), "-")</f>
        <v/>
      </c>
      <c r="L237" s="8">
        <f>IF(G237&gt;=K237, "AF", "-")</f>
        <v/>
      </c>
    </row>
    <row r="238">
      <c r="A238" s="7" t="n"/>
      <c r="B238" s="7" t="n"/>
      <c r="C238" s="7" t="n"/>
      <c r="D238" s="7" t="n"/>
      <c r="E238" s="7" t="n"/>
      <c r="F238" s="7" t="n"/>
      <c r="G238" s="8">
        <f>AVERAGE(C238:F238)</f>
        <v/>
      </c>
      <c r="H238" s="8">
        <f>SUM(C238:F238)/4</f>
        <v/>
      </c>
      <c r="I238" s="8">
        <f>IF(H238&lt;7, (0.6*H238) + (0.4*G238), "-")</f>
        <v/>
      </c>
      <c r="J238" s="8">
        <f>IF(H238&lt;2.5, "REPROVADO", IF(H238&lt;7, "FINAL", "APROVADO"))</f>
        <v/>
      </c>
      <c r="K238" s="8">
        <f>IF(H238&lt;7, (12.5 - (1.5*H238)), "-")</f>
        <v/>
      </c>
      <c r="L238" s="8">
        <f>IF(G238&gt;=K238, "AF", "-")</f>
        <v/>
      </c>
    </row>
    <row r="239">
      <c r="A239" s="7" t="n"/>
      <c r="B239" s="7" t="n"/>
      <c r="C239" s="7" t="n"/>
      <c r="D239" s="7" t="n"/>
      <c r="E239" s="7" t="n"/>
      <c r="F239" s="7" t="n"/>
      <c r="G239" s="8">
        <f>AVERAGE(C239:F239)</f>
        <v/>
      </c>
      <c r="H239" s="8">
        <f>SUM(C239:F239)/4</f>
        <v/>
      </c>
      <c r="I239" s="8">
        <f>IF(H239&lt;7, (0.6*H239) + (0.4*G239), "-")</f>
        <v/>
      </c>
      <c r="J239" s="8">
        <f>IF(H239&lt;2.5, "REPROVADO", IF(H239&lt;7, "FINAL", "APROVADO"))</f>
        <v/>
      </c>
      <c r="K239" s="8">
        <f>IF(H239&lt;7, (12.5 - (1.5*H239)), "-")</f>
        <v/>
      </c>
      <c r="L239" s="8">
        <f>IF(G239&gt;=K239, "AF", "-")</f>
        <v/>
      </c>
    </row>
    <row r="240">
      <c r="A240" s="7" t="n"/>
      <c r="B240" s="7" t="n"/>
      <c r="C240" s="7" t="n"/>
      <c r="D240" s="7" t="n"/>
      <c r="E240" s="7" t="n"/>
      <c r="F240" s="7" t="n"/>
      <c r="G240" s="8">
        <f>AVERAGE(C240:F240)</f>
        <v/>
      </c>
      <c r="H240" s="8">
        <f>SUM(C240:F240)/4</f>
        <v/>
      </c>
      <c r="I240" s="8">
        <f>IF(H240&lt;7, (0.6*H240) + (0.4*G240), "-")</f>
        <v/>
      </c>
      <c r="J240" s="8">
        <f>IF(H240&lt;2.5, "REPROVADO", IF(H240&lt;7, "FINAL", "APROVADO"))</f>
        <v/>
      </c>
      <c r="K240" s="8">
        <f>IF(H240&lt;7, (12.5 - (1.5*H240)), "-")</f>
        <v/>
      </c>
      <c r="L240" s="8">
        <f>IF(G240&gt;=K240, "AF", "-")</f>
        <v/>
      </c>
    </row>
    <row r="241">
      <c r="A241" s="7" t="n"/>
      <c r="B241" s="7" t="n"/>
      <c r="C241" s="7" t="n"/>
      <c r="D241" s="7" t="n"/>
      <c r="E241" s="7" t="n"/>
      <c r="F241" s="7" t="n"/>
      <c r="G241" s="8">
        <f>AVERAGE(C241:F241)</f>
        <v/>
      </c>
      <c r="H241" s="8">
        <f>SUM(C241:F241)/4</f>
        <v/>
      </c>
      <c r="I241" s="8">
        <f>IF(H241&lt;7, (0.6*H241) + (0.4*G241), "-")</f>
        <v/>
      </c>
      <c r="J241" s="8">
        <f>IF(H241&lt;2.5, "REPROVADO", IF(H241&lt;7, "FINAL", "APROVADO"))</f>
        <v/>
      </c>
      <c r="K241" s="8">
        <f>IF(H241&lt;7, (12.5 - (1.5*H241)), "-")</f>
        <v/>
      </c>
      <c r="L241" s="8">
        <f>IF(G241&gt;=K241, "AF", "-")</f>
        <v/>
      </c>
    </row>
    <row r="242">
      <c r="A242" s="7" t="n"/>
      <c r="B242" s="7" t="n"/>
      <c r="C242" s="7" t="n"/>
      <c r="D242" s="7" t="n"/>
      <c r="E242" s="7" t="n"/>
      <c r="F242" s="7" t="n"/>
      <c r="G242" s="8">
        <f>AVERAGE(C242:F242)</f>
        <v/>
      </c>
      <c r="H242" s="8">
        <f>SUM(C242:F242)/4</f>
        <v/>
      </c>
      <c r="I242" s="8">
        <f>IF(H242&lt;7, (0.6*H242) + (0.4*G242), "-")</f>
        <v/>
      </c>
      <c r="J242" s="8">
        <f>IF(H242&lt;2.5, "REPROVADO", IF(H242&lt;7, "FINAL", "APROVADO"))</f>
        <v/>
      </c>
      <c r="K242" s="8">
        <f>IF(H242&lt;7, (12.5 - (1.5*H242)), "-")</f>
        <v/>
      </c>
      <c r="L242" s="8">
        <f>IF(G242&gt;=K242, "AF", "-")</f>
        <v/>
      </c>
    </row>
    <row r="243">
      <c r="A243" s="7" t="n"/>
      <c r="B243" s="7" t="n"/>
      <c r="C243" s="7" t="n"/>
      <c r="D243" s="7" t="n"/>
      <c r="E243" s="7" t="n"/>
      <c r="F243" s="7" t="n"/>
      <c r="G243" s="8">
        <f>AVERAGE(C243:F243)</f>
        <v/>
      </c>
      <c r="H243" s="8">
        <f>SUM(C243:F243)/4</f>
        <v/>
      </c>
      <c r="I243" s="8">
        <f>IF(H243&lt;7, (0.6*H243) + (0.4*G243), "-")</f>
        <v/>
      </c>
      <c r="J243" s="8">
        <f>IF(H243&lt;2.5, "REPROVADO", IF(H243&lt;7, "FINAL", "APROVADO"))</f>
        <v/>
      </c>
      <c r="K243" s="8">
        <f>IF(H243&lt;7, (12.5 - (1.5*H243)), "-")</f>
        <v/>
      </c>
      <c r="L243" s="8">
        <f>IF(G243&gt;=K243, "AF", "-")</f>
        <v/>
      </c>
    </row>
    <row r="244">
      <c r="A244" s="7" t="n"/>
      <c r="B244" s="7" t="n"/>
      <c r="C244" s="7" t="n"/>
      <c r="D244" s="7" t="n"/>
      <c r="E244" s="7" t="n"/>
      <c r="F244" s="7" t="n"/>
      <c r="G244" s="8">
        <f>AVERAGE(C244:F244)</f>
        <v/>
      </c>
      <c r="H244" s="8">
        <f>SUM(C244:F244)/4</f>
        <v/>
      </c>
      <c r="I244" s="8">
        <f>IF(H244&lt;7, (0.6*H244) + (0.4*G244), "-")</f>
        <v/>
      </c>
      <c r="J244" s="8">
        <f>IF(H244&lt;2.5, "REPROVADO", IF(H244&lt;7, "FINAL", "APROVADO"))</f>
        <v/>
      </c>
      <c r="K244" s="8">
        <f>IF(H244&lt;7, (12.5 - (1.5*H244)), "-")</f>
        <v/>
      </c>
      <c r="L244" s="8">
        <f>IF(G244&gt;=K244, "AF", "-")</f>
        <v/>
      </c>
    </row>
    <row r="245">
      <c r="A245" s="7" t="n"/>
      <c r="B245" s="7" t="n"/>
      <c r="C245" s="7" t="n"/>
      <c r="D245" s="7" t="n"/>
      <c r="E245" s="7" t="n"/>
      <c r="F245" s="7" t="n"/>
      <c r="G245" s="8">
        <f>AVERAGE(C245:F245)</f>
        <v/>
      </c>
      <c r="H245" s="8">
        <f>SUM(C245:F245)/4</f>
        <v/>
      </c>
      <c r="I245" s="8">
        <f>IF(H245&lt;7, (0.6*H245) + (0.4*G245), "-")</f>
        <v/>
      </c>
      <c r="J245" s="8">
        <f>IF(H245&lt;2.5, "REPROVADO", IF(H245&lt;7, "FINAL", "APROVADO"))</f>
        <v/>
      </c>
      <c r="K245" s="8">
        <f>IF(H245&lt;7, (12.5 - (1.5*H245)), "-")</f>
        <v/>
      </c>
      <c r="L245" s="8">
        <f>IF(G245&gt;=K245, "AF", "-")</f>
        <v/>
      </c>
    </row>
    <row r="246">
      <c r="A246" s="7" t="n"/>
      <c r="B246" s="7" t="n"/>
      <c r="C246" s="7" t="n"/>
      <c r="D246" s="7" t="n"/>
      <c r="E246" s="7" t="n"/>
      <c r="F246" s="7" t="n"/>
      <c r="G246" s="8">
        <f>AVERAGE(C246:F246)</f>
        <v/>
      </c>
      <c r="H246" s="8">
        <f>SUM(C246:F246)/4</f>
        <v/>
      </c>
      <c r="I246" s="8">
        <f>IF(H246&lt;7, (0.6*H246) + (0.4*G246), "-")</f>
        <v/>
      </c>
      <c r="J246" s="8">
        <f>IF(H246&lt;2.5, "REPROVADO", IF(H246&lt;7, "FINAL", "APROVADO"))</f>
        <v/>
      </c>
      <c r="K246" s="8">
        <f>IF(H246&lt;7, (12.5 - (1.5*H246)), "-")</f>
        <v/>
      </c>
      <c r="L246" s="8">
        <f>IF(G246&gt;=K246, "AF", "-")</f>
        <v/>
      </c>
    </row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 ht="30" customHeight="1">
      <c r="A262" s="2" t="inlineStr">
        <is>
          <t>3º ANO A</t>
        </is>
      </c>
    </row>
    <row r="263">
      <c r="A263" s="3" t="inlineStr">
        <is>
          <t>Nº</t>
        </is>
      </c>
      <c r="B263" s="4" t="inlineStr">
        <is>
          <t>Nome do Aluno</t>
        </is>
      </c>
      <c r="C263" s="5" t="n">
        <v>8</v>
      </c>
      <c r="D263" s="5" t="inlineStr">
        <is>
          <t>2º BIM</t>
        </is>
      </c>
      <c r="E263" s="5" t="inlineStr">
        <is>
          <t>3º BIM</t>
        </is>
      </c>
      <c r="F263" s="5" t="inlineStr">
        <is>
          <t>4º BIM</t>
        </is>
      </c>
      <c r="G263" s="12" t="inlineStr">
        <is>
          <t>NF</t>
        </is>
      </c>
      <c r="H263" s="3">
        <f>SUM(C263:F263)/4</f>
        <v/>
      </c>
      <c r="I263" s="3" t="inlineStr">
        <is>
          <t>MF</t>
        </is>
      </c>
      <c r="J263" s="6" t="inlineStr">
        <is>
          <t>SITUAÇÃO DO ALUNO</t>
        </is>
      </c>
      <c r="K263" s="3" t="inlineStr">
        <is>
          <t>PF</t>
        </is>
      </c>
      <c r="L263" s="3" t="inlineStr">
        <is>
          <t>SF</t>
        </is>
      </c>
      <c r="N263" s="3" t="inlineStr">
        <is>
          <t>Resumo da Turma</t>
        </is>
      </c>
      <c r="O263" s="13" t="n"/>
      <c r="P263" s="13" t="n"/>
      <c r="Q263" s="13" t="n"/>
      <c r="R263" s="14" t="n"/>
    </row>
    <row r="264">
      <c r="A264" s="8" t="n">
        <v>1</v>
      </c>
      <c r="B264" s="8" t="inlineStr">
        <is>
          <t>Ana Luiza Xavier Dos Santos Alves</t>
        </is>
      </c>
      <c r="C264" s="7" t="n">
        <v>4</v>
      </c>
      <c r="D264" s="7" t="n"/>
      <c r="E264" s="7" t="n"/>
      <c r="F264" s="7" t="n"/>
      <c r="G264" s="8">
        <f>AVERAGE(C264:F264)</f>
        <v/>
      </c>
      <c r="H264" s="8">
        <f>SUM(C264:F264)/4</f>
        <v/>
      </c>
      <c r="I264" s="8">
        <f>IF(H264&lt;7, (0.6*H264) + (0.4*G264), "-")</f>
        <v/>
      </c>
      <c r="J264" s="8">
        <f>IF(H264&lt;2.5, "REPROVADO", IF(H264&lt;7, "FINAL", "APROVADO"))</f>
        <v/>
      </c>
      <c r="K264" s="8">
        <f>IF(H264&lt;7, (12.5 - (1.5*H264)), "-")</f>
        <v/>
      </c>
      <c r="L264" s="8">
        <f>IF(G264&gt;=K264, "AF", "-")</f>
        <v/>
      </c>
      <c r="N264" s="7" t="n"/>
      <c r="O264" s="5" t="inlineStr">
        <is>
          <t>1º Bimestre</t>
        </is>
      </c>
      <c r="P264" s="5" t="inlineStr">
        <is>
          <t>2º Bimestre</t>
        </is>
      </c>
      <c r="Q264" s="5" t="inlineStr">
        <is>
          <t>3º Bimestre</t>
        </is>
      </c>
      <c r="R264" s="5" t="inlineStr">
        <is>
          <t>4º Bimestre</t>
        </is>
      </c>
    </row>
    <row r="265">
      <c r="A265" s="8" t="n">
        <v>2</v>
      </c>
      <c r="B265" s="8" t="inlineStr">
        <is>
          <t>Anna Júlia Pereira dos Santos</t>
        </is>
      </c>
      <c r="C265" s="7" t="n">
        <v>10</v>
      </c>
      <c r="D265" s="7" t="n"/>
      <c r="E265" s="7" t="n"/>
      <c r="F265" s="7" t="n"/>
      <c r="G265" s="8">
        <f>AVERAGE(C265:F265)</f>
        <v/>
      </c>
      <c r="H265" s="8">
        <f>SUM(C265:F265)/4</f>
        <v/>
      </c>
      <c r="I265" s="8">
        <f>IF(H265&lt;7, (0.6*H265) + (0.4*G265), "-")</f>
        <v/>
      </c>
      <c r="J265" s="8">
        <f>IF(H265&lt;2.5, "REPROVADO", IF(H265&lt;7, "FINAL", "APROVADO"))</f>
        <v/>
      </c>
      <c r="K265" s="8">
        <f>IF(H265&lt;7, (12.5 - (1.5*H265)), "-")</f>
        <v/>
      </c>
      <c r="L265" s="8">
        <f>IF(G265&gt;=K265, "AF", "-")</f>
        <v/>
      </c>
      <c r="N265" s="8" t="inlineStr">
        <is>
          <t>ALUNOS APROVADOS</t>
        </is>
      </c>
      <c r="O265" s="8">
        <f>COUNTIF(C264:C298, "&gt;=7")</f>
        <v/>
      </c>
      <c r="P265" s="8">
        <f>COUNTIF(D264:D298, "&gt;=7")</f>
        <v/>
      </c>
      <c r="Q265" s="8">
        <f>COUNTIF(E264:E298, "&gt;=7")</f>
        <v/>
      </c>
      <c r="R265" s="8">
        <f>COUNTIF(F264:F298, "&gt;=7")</f>
        <v/>
      </c>
    </row>
    <row r="266">
      <c r="A266" s="8" t="n">
        <v>3</v>
      </c>
      <c r="B266" s="8" t="inlineStr">
        <is>
          <t>Anthony Gabriel da Costa Trigueiro</t>
        </is>
      </c>
      <c r="C266" s="7" t="n">
        <v>2</v>
      </c>
      <c r="D266" s="7" t="n"/>
      <c r="E266" s="7" t="n"/>
      <c r="F266" s="7" t="n"/>
      <c r="G266" s="8">
        <f>AVERAGE(C266:F266)</f>
        <v/>
      </c>
      <c r="H266" s="8">
        <f>SUM(C266:F266)/4</f>
        <v/>
      </c>
      <c r="I266" s="8">
        <f>IF(H266&lt;7, (0.6*H266) + (0.4*G266), "-")</f>
        <v/>
      </c>
      <c r="J266" s="8">
        <f>IF(H266&lt;2.5, "REPROVADO", IF(H266&lt;7, "FINAL", "APROVADO"))</f>
        <v/>
      </c>
      <c r="K266" s="8">
        <f>IF(H266&lt;7, (12.5 - (1.5*H266)), "-")</f>
        <v/>
      </c>
      <c r="L266" s="8">
        <f>IF(G266&gt;=K266, "AF", "-")</f>
        <v/>
      </c>
      <c r="N266" s="8" t="inlineStr">
        <is>
          <t>ALUNOS REPROVADOS</t>
        </is>
      </c>
      <c r="O266" s="8">
        <f>COUNTIF(C264:C298, "&lt;7")</f>
        <v/>
      </c>
      <c r="P266" s="8">
        <f>COUNTIF(D264:D298, "&lt;7")</f>
        <v/>
      </c>
      <c r="Q266" s="8">
        <f>COUNTIF(E264:E298, "&lt;7")</f>
        <v/>
      </c>
      <c r="R266" s="8">
        <f>COUNTIF(F264:F298, "&lt;7")</f>
        <v/>
      </c>
    </row>
    <row r="267">
      <c r="A267" s="8" t="n">
        <v>4</v>
      </c>
      <c r="B267" s="8" t="inlineStr">
        <is>
          <t>Brenda Silva Cavalcanti</t>
        </is>
      </c>
      <c r="C267" s="7" t="n">
        <v>7</v>
      </c>
      <c r="D267" s="7" t="n"/>
      <c r="E267" s="7" t="n"/>
      <c r="F267" s="7" t="n"/>
      <c r="G267" s="8">
        <f>AVERAGE(C267:F267)</f>
        <v/>
      </c>
      <c r="H267" s="8">
        <f>SUM(C267:F267)/4</f>
        <v/>
      </c>
      <c r="I267" s="8">
        <f>IF(H267&lt;7, (0.6*H267) + (0.4*G267), "-")</f>
        <v/>
      </c>
      <c r="J267" s="8">
        <f>IF(H267&lt;2.5, "REPROVADO", IF(H267&lt;7, "FINAL", "APROVADO"))</f>
        <v/>
      </c>
      <c r="K267" s="8">
        <f>IF(H267&lt;7, (12.5 - (1.5*H267)), "-")</f>
        <v/>
      </c>
      <c r="L267" s="8">
        <f>IF(G267&gt;=K267, "AF", "-")</f>
        <v/>
      </c>
      <c r="N267" s="8" t="inlineStr">
        <is>
          <t>Nº ALUNOS COM MÉDIA &gt; 8,0</t>
        </is>
      </c>
      <c r="O267" s="8">
        <f>COUNTIF(C264:C298, "&gt;=8")</f>
        <v/>
      </c>
      <c r="P267" s="8">
        <f>COUNTIF(D264:D298, "&gt;=8")</f>
        <v/>
      </c>
      <c r="Q267" s="8">
        <f>COUNTIF(E264:E298, "&gt;=8")</f>
        <v/>
      </c>
      <c r="R267" s="8">
        <f>COUNTIF(F264:F298, "&gt;=8")</f>
        <v/>
      </c>
    </row>
    <row r="268">
      <c r="A268" s="8" t="n">
        <v>5</v>
      </c>
      <c r="B268" s="8" t="inlineStr">
        <is>
          <t>Caio Murilo Clemente da Silva</t>
        </is>
      </c>
      <c r="C268" s="7" t="n">
        <v>7</v>
      </c>
      <c r="D268" s="7" t="n"/>
      <c r="E268" s="7" t="n"/>
      <c r="F268" s="7" t="n"/>
      <c r="G268" s="8">
        <f>AVERAGE(C268:F268)</f>
        <v/>
      </c>
      <c r="H268" s="8">
        <f>SUM(C268:F268)/4</f>
        <v/>
      </c>
      <c r="I268" s="8">
        <f>IF(H268&lt;7, (0.6*H268) + (0.4*G268), "-")</f>
        <v/>
      </c>
      <c r="J268" s="8">
        <f>IF(H268&lt;2.5, "REPROVADO", IF(H268&lt;7, "FINAL", "APROVADO"))</f>
        <v/>
      </c>
      <c r="K268" s="8">
        <f>IF(H268&lt;7, (12.5 - (1.5*H268)), "-")</f>
        <v/>
      </c>
      <c r="L268" s="8">
        <f>IF(G268&gt;=K268, "AF", "-")</f>
        <v/>
      </c>
      <c r="N268" s="8" t="inlineStr">
        <is>
          <t>Nº ALUNOS QUE NÃO ATINGIRAM MÉDIA &gt; 8,0</t>
        </is>
      </c>
      <c r="O268" s="8">
        <f>COUNTIF(C264:C298, "&lt;8")</f>
        <v/>
      </c>
      <c r="P268" s="8">
        <f>COUNTIF(D264:D298, "&lt;8")</f>
        <v/>
      </c>
      <c r="Q268" s="8">
        <f>COUNTIF(E264:E298, "&lt;8")</f>
        <v/>
      </c>
      <c r="R268" s="8">
        <f>COUNTIF(F264:F298, "&lt;8")</f>
        <v/>
      </c>
    </row>
    <row r="269">
      <c r="A269" s="8" t="n">
        <v>6</v>
      </c>
      <c r="B269" s="8" t="inlineStr">
        <is>
          <t>Camilly Fernandes Félix Da Silva</t>
        </is>
      </c>
      <c r="C269" s="7" t="n">
        <v>10</v>
      </c>
      <c r="D269" s="7" t="n"/>
      <c r="E269" s="7" t="n"/>
      <c r="F269" s="7" t="n"/>
      <c r="G269" s="8">
        <f>AVERAGE(C269:F269)</f>
        <v/>
      </c>
      <c r="H269" s="8">
        <f>SUM(C269:F269)/4</f>
        <v/>
      </c>
      <c r="I269" s="8">
        <f>IF(H269&lt;7, (0.6*H269) + (0.4*G269), "-")</f>
        <v/>
      </c>
      <c r="J269" s="8">
        <f>IF(H269&lt;2.5, "REPROVADO", IF(H269&lt;7, "FINAL", "APROVADO"))</f>
        <v/>
      </c>
      <c r="K269" s="8">
        <f>IF(H269&lt;7, (12.5 - (1.5*H269)), "-")</f>
        <v/>
      </c>
      <c r="L269" s="8">
        <f>IF(G269&gt;=K269, "AF", "-")</f>
        <v/>
      </c>
      <c r="N269" s="8" t="inlineStr">
        <is>
          <t>PERCENTUAL DE MÉDIAS &gt; 5,0</t>
        </is>
      </c>
      <c r="O269" s="9">
        <f>COUNTIF(C264:C298, "&gt;=5")/COUNTA(C264:C298)</f>
        <v/>
      </c>
      <c r="P269" s="9">
        <f>COUNTIF(D264:D298, "&gt;=5")/COUNTA(D264:D298)</f>
        <v/>
      </c>
      <c r="Q269" s="9">
        <f>COUNTIF(E264:E298, "&gt;=5")/COUNTA(E264:E298)</f>
        <v/>
      </c>
      <c r="R269" s="9">
        <f>COUNTIF(F264:F298, "&gt;=5")/COUNTA(F264:F298)</f>
        <v/>
      </c>
    </row>
    <row r="270">
      <c r="A270" s="8" t="n">
        <v>7</v>
      </c>
      <c r="B270" s="8" t="inlineStr">
        <is>
          <t>Crislayne da Silva Alexandre</t>
        </is>
      </c>
      <c r="C270" s="7" t="n">
        <v>4</v>
      </c>
      <c r="D270" s="7" t="n"/>
      <c r="E270" s="7" t="n"/>
      <c r="F270" s="7" t="n"/>
      <c r="G270" s="8">
        <f>AVERAGE(C270:F270)</f>
        <v/>
      </c>
      <c r="H270" s="8">
        <f>SUM(C270:F270)/4</f>
        <v/>
      </c>
      <c r="I270" s="8">
        <f>IF(H270&lt;7, (0.6*H270) + (0.4*G270), "-")</f>
        <v/>
      </c>
      <c r="J270" s="8">
        <f>IF(H270&lt;2.5, "REPROVADO", IF(H270&lt;7, "FINAL", "APROVADO"))</f>
        <v/>
      </c>
      <c r="K270" s="8">
        <f>IF(H270&lt;7, (12.5 - (1.5*H270)), "-")</f>
        <v/>
      </c>
      <c r="L270" s="8">
        <f>IF(G270&gt;=K270, "AF", "-")</f>
        <v/>
      </c>
      <c r="N270" s="8" t="inlineStr">
        <is>
          <t>PERCENTUAL DE MÉDIAS &lt; 5,0</t>
        </is>
      </c>
      <c r="O270" s="9">
        <f>COUNTIF(C264:C298, "&lt;5")/COUNTA(C264:C298)</f>
        <v/>
      </c>
      <c r="P270" s="9">
        <f>COUNTIF(D264:D298, "&lt;5")/COUNTA(D264:D298)</f>
        <v/>
      </c>
      <c r="Q270" s="9">
        <f>COUNTIF(E264:E298, "&lt;5")/COUNTA(E264:E298)</f>
        <v/>
      </c>
      <c r="R270" s="9">
        <f>COUNTIF(F264:F298, "&lt;5")/COUNTA(F264:F298)</f>
        <v/>
      </c>
    </row>
    <row r="271">
      <c r="A271" s="8" t="n">
        <v>8</v>
      </c>
      <c r="B271" s="8" t="inlineStr">
        <is>
          <t>Flavio Henrick da Silva Ide</t>
        </is>
      </c>
      <c r="C271" s="7" t="n">
        <v>7</v>
      </c>
      <c r="D271" s="7" t="n"/>
      <c r="E271" s="7" t="n"/>
      <c r="F271" s="7" t="n"/>
      <c r="G271" s="8">
        <f>AVERAGE(C271:F271)</f>
        <v/>
      </c>
      <c r="H271" s="8">
        <f>SUM(C271:F271)/4</f>
        <v/>
      </c>
      <c r="I271" s="8">
        <f>IF(H271&lt;7, (0.6*H271) + (0.4*G271), "-")</f>
        <v/>
      </c>
      <c r="J271" s="8">
        <f>IF(H271&lt;2.5, "REPROVADO", IF(H271&lt;7, "FINAL", "APROVADO"))</f>
        <v/>
      </c>
      <c r="K271" s="8">
        <f>IF(H271&lt;7, (12.5 - (1.5*H271)), "-")</f>
        <v/>
      </c>
      <c r="L271" s="8">
        <f>IF(G271&gt;=K271, "AF", "-")</f>
        <v/>
      </c>
      <c r="N271" s="8" t="inlineStr">
        <is>
          <t>MATRÍCULAS</t>
        </is>
      </c>
      <c r="O271" s="8">
        <f>O265+O266</f>
        <v/>
      </c>
      <c r="P271" s="8">
        <f>P265+P266</f>
        <v/>
      </c>
      <c r="Q271" s="8">
        <f>Q265+Q266</f>
        <v/>
      </c>
      <c r="R271" s="8">
        <f>R265+R266</f>
        <v/>
      </c>
    </row>
    <row r="272">
      <c r="A272" s="8" t="n">
        <v>9</v>
      </c>
      <c r="B272" s="8" t="inlineStr">
        <is>
          <t>Geovana Mirela Dantas de Almeida</t>
        </is>
      </c>
      <c r="C272" s="7" t="n">
        <v>7</v>
      </c>
      <c r="D272" s="7" t="n"/>
      <c r="E272" s="7" t="n"/>
      <c r="F272" s="7" t="n"/>
      <c r="G272" s="8">
        <f>AVERAGE(C272:F272)</f>
        <v/>
      </c>
      <c r="H272" s="8">
        <f>SUM(C272:F272)/4</f>
        <v/>
      </c>
      <c r="I272" s="8">
        <f>IF(H272&lt;7, (0.6*H272) + (0.4*G272), "-")</f>
        <v/>
      </c>
      <c r="J272" s="8">
        <f>IF(H272&lt;2.5, "REPROVADO", IF(H272&lt;7, "FINAL", "APROVADO"))</f>
        <v/>
      </c>
      <c r="K272" s="8">
        <f>IF(H272&lt;7, (12.5 - (1.5*H272)), "-")</f>
        <v/>
      </c>
      <c r="L272" s="8">
        <f>IF(G272&gt;=K272, "AF", "-")</f>
        <v/>
      </c>
      <c r="N272" s="8" t="inlineStr">
        <is>
          <t>TAXA DE APROVAÇÃO (%)</t>
        </is>
      </c>
      <c r="O272" s="9">
        <f>IF(O270=0, 0, O265/O270)</f>
        <v/>
      </c>
      <c r="P272" s="9">
        <f>IF(P270=0, 0, P265/P270)</f>
        <v/>
      </c>
      <c r="Q272" s="9">
        <f>IF(Q270=0, 0, Q265/Q270)</f>
        <v/>
      </c>
      <c r="R272" s="9">
        <f>IF(R270=0, 0, R265/R270)</f>
        <v/>
      </c>
    </row>
    <row r="273">
      <c r="A273" s="8" t="n">
        <v>10</v>
      </c>
      <c r="B273" s="8" t="inlineStr">
        <is>
          <t>Jhon Kevin Silva e Santos</t>
        </is>
      </c>
      <c r="C273" s="7" t="n">
        <v>6</v>
      </c>
      <c r="D273" s="7" t="n"/>
      <c r="E273" s="7" t="n"/>
      <c r="F273" s="7" t="n"/>
      <c r="G273" s="8">
        <f>AVERAGE(C273:F273)</f>
        <v/>
      </c>
      <c r="H273" s="8">
        <f>SUM(C273:F273)/4</f>
        <v/>
      </c>
      <c r="I273" s="8">
        <f>IF(H273&lt;7, (0.6*H273) + (0.4*G273), "-")</f>
        <v/>
      </c>
      <c r="J273" s="8">
        <f>IF(H273&lt;2.5, "REPROVADO", IF(H273&lt;7, "FINAL", "APROVADO"))</f>
        <v/>
      </c>
      <c r="K273" s="8">
        <f>IF(H273&lt;7, (12.5 - (1.5*H273)), "-")</f>
        <v/>
      </c>
      <c r="L273" s="8">
        <f>IF(G273&gt;=K273, "AF", "-")</f>
        <v/>
      </c>
    </row>
    <row r="274">
      <c r="A274" s="8" t="n">
        <v>11</v>
      </c>
      <c r="B274" s="8" t="inlineStr">
        <is>
          <t>João Rodrigues da Costa Neto</t>
        </is>
      </c>
      <c r="C274" s="7" t="n">
        <v>1</v>
      </c>
      <c r="D274" s="7" t="n"/>
      <c r="E274" s="7" t="n"/>
      <c r="F274" s="7" t="n"/>
      <c r="G274" s="8">
        <f>AVERAGE(C274:F274)</f>
        <v/>
      </c>
      <c r="H274" s="8">
        <f>SUM(C274:F274)/4</f>
        <v/>
      </c>
      <c r="I274" s="8">
        <f>IF(H274&lt;7, (0.6*H274) + (0.4*G274), "-")</f>
        <v/>
      </c>
      <c r="J274" s="8">
        <f>IF(H274&lt;2.5, "REPROVADO", IF(H274&lt;7, "FINAL", "APROVADO"))</f>
        <v/>
      </c>
      <c r="K274" s="8">
        <f>IF(H274&lt;7, (12.5 - (1.5*H274)), "-")</f>
        <v/>
      </c>
      <c r="L274" s="8">
        <f>IF(G274&gt;=K274, "AF", "-")</f>
        <v/>
      </c>
    </row>
    <row r="275">
      <c r="A275" s="8" t="n">
        <v>12</v>
      </c>
      <c r="B275" s="8" t="inlineStr">
        <is>
          <t>Lucas Franco dos Santos</t>
        </is>
      </c>
      <c r="C275" s="7" t="n">
        <v>10</v>
      </c>
      <c r="D275" s="7" t="n"/>
      <c r="E275" s="7" t="n"/>
      <c r="F275" s="7" t="n"/>
      <c r="G275" s="8">
        <f>AVERAGE(C275:F275)</f>
        <v/>
      </c>
      <c r="H275" s="8">
        <f>SUM(C275:F275)/4</f>
        <v/>
      </c>
      <c r="I275" s="8">
        <f>IF(H275&lt;7, (0.6*H275) + (0.4*G275), "-")</f>
        <v/>
      </c>
      <c r="J275" s="8">
        <f>IF(H275&lt;2.5, "REPROVADO", IF(H275&lt;7, "FINAL", "APROVADO"))</f>
        <v/>
      </c>
      <c r="K275" s="8">
        <f>IF(H275&lt;7, (12.5 - (1.5*H275)), "-")</f>
        <v/>
      </c>
      <c r="L275" s="8">
        <f>IF(G275&gt;=K275, "AF", "-")</f>
        <v/>
      </c>
    </row>
    <row r="276">
      <c r="A276" s="8" t="n">
        <v>13</v>
      </c>
      <c r="B276" s="8" t="inlineStr">
        <is>
          <t>Maria Janaina Amorim De Alcântara</t>
        </is>
      </c>
      <c r="C276" s="7" t="n">
        <v>2</v>
      </c>
      <c r="D276" s="7" t="n"/>
      <c r="E276" s="7" t="n"/>
      <c r="F276" s="7" t="n"/>
      <c r="G276" s="8">
        <f>AVERAGE(C276:F276)</f>
        <v/>
      </c>
      <c r="H276" s="8">
        <f>SUM(C276:F276)/4</f>
        <v/>
      </c>
      <c r="I276" s="8">
        <f>IF(H276&lt;7, (0.6*H276) + (0.4*G276), "-")</f>
        <v/>
      </c>
      <c r="J276" s="8">
        <f>IF(H276&lt;2.5, "REPROVADO", IF(H276&lt;7, "FINAL", "APROVADO"))</f>
        <v/>
      </c>
      <c r="K276" s="8">
        <f>IF(H276&lt;7, (12.5 - (1.5*H276)), "-")</f>
        <v/>
      </c>
      <c r="L276" s="8">
        <f>IF(G276&gt;=K276, "AF", "-")</f>
        <v/>
      </c>
    </row>
    <row r="277">
      <c r="A277" s="8" t="n">
        <v>14</v>
      </c>
      <c r="B277" s="8" t="inlineStr">
        <is>
          <t>Maria Leticia Alves da Silva</t>
        </is>
      </c>
      <c r="C277" s="7" t="n">
        <v>8</v>
      </c>
      <c r="D277" s="7" t="n"/>
      <c r="E277" s="7" t="n"/>
      <c r="F277" s="7" t="n"/>
      <c r="G277" s="8">
        <f>AVERAGE(C277:F277)</f>
        <v/>
      </c>
      <c r="H277" s="8">
        <f>SUM(C277:F277)/4</f>
        <v/>
      </c>
      <c r="I277" s="8">
        <f>IF(H277&lt;7, (0.6*H277) + (0.4*G277), "-")</f>
        <v/>
      </c>
      <c r="J277" s="8">
        <f>IF(H277&lt;2.5, "REPROVADO", IF(H277&lt;7, "FINAL", "APROVADO"))</f>
        <v/>
      </c>
      <c r="K277" s="8">
        <f>IF(H277&lt;7, (12.5 - (1.5*H277)), "-")</f>
        <v/>
      </c>
      <c r="L277" s="8">
        <f>IF(G277&gt;=K277, "AF", "-")</f>
        <v/>
      </c>
    </row>
    <row r="278">
      <c r="A278" s="8" t="n">
        <v>15</v>
      </c>
      <c r="B278" s="8" t="inlineStr">
        <is>
          <t>Maria Vitória de Araújo Batista</t>
        </is>
      </c>
      <c r="C278" s="7" t="n">
        <v>3</v>
      </c>
      <c r="D278" s="7" t="n"/>
      <c r="E278" s="7" t="n"/>
      <c r="F278" s="7" t="n"/>
      <c r="G278" s="8">
        <f>AVERAGE(C278:F278)</f>
        <v/>
      </c>
      <c r="H278" s="8">
        <f>SUM(C278:F278)/4</f>
        <v/>
      </c>
      <c r="I278" s="8">
        <f>IF(H278&lt;7, (0.6*H278) + (0.4*G278), "-")</f>
        <v/>
      </c>
      <c r="J278" s="8">
        <f>IF(H278&lt;2.5, "REPROVADO", IF(H278&lt;7, "FINAL", "APROVADO"))</f>
        <v/>
      </c>
      <c r="K278" s="8">
        <f>IF(H278&lt;7, (12.5 - (1.5*H278)), "-")</f>
        <v/>
      </c>
      <c r="L278" s="8">
        <f>IF(G278&gt;=K278, "AF", "-")</f>
        <v/>
      </c>
    </row>
    <row r="279">
      <c r="A279" s="8" t="n">
        <v>16</v>
      </c>
      <c r="B279" s="8" t="inlineStr">
        <is>
          <t>Mirosmar Ferreira Gomes</t>
        </is>
      </c>
      <c r="C279" s="7" t="n">
        <v>5</v>
      </c>
      <c r="D279" s="7" t="n"/>
      <c r="E279" s="7" t="n"/>
      <c r="F279" s="7" t="n"/>
      <c r="G279" s="8">
        <f>AVERAGE(C279:F279)</f>
        <v/>
      </c>
      <c r="H279" s="8">
        <f>SUM(C279:F279)/4</f>
        <v/>
      </c>
      <c r="I279" s="8">
        <f>IF(H279&lt;7, (0.6*H279) + (0.4*G279), "-")</f>
        <v/>
      </c>
      <c r="J279" s="8">
        <f>IF(H279&lt;2.5, "REPROVADO", IF(H279&lt;7, "FINAL", "APROVADO"))</f>
        <v/>
      </c>
      <c r="K279" s="8">
        <f>IF(H279&lt;7, (12.5 - (1.5*H279)), "-")</f>
        <v/>
      </c>
      <c r="L279" s="8">
        <f>IF(G279&gt;=K279, "AF", "-")</f>
        <v/>
      </c>
    </row>
    <row r="280">
      <c r="A280" s="8" t="n">
        <v>17</v>
      </c>
      <c r="B280" s="8" t="inlineStr">
        <is>
          <t>Sarah Ranna Da Silva Loureço</t>
        </is>
      </c>
      <c r="C280" s="7" t="n">
        <v>10</v>
      </c>
      <c r="D280" s="7" t="n"/>
      <c r="E280" s="7" t="n"/>
      <c r="F280" s="7" t="n"/>
      <c r="G280" s="8">
        <f>AVERAGE(C280:F280)</f>
        <v/>
      </c>
      <c r="H280" s="8">
        <f>SUM(C280:F280)/4</f>
        <v/>
      </c>
      <c r="I280" s="8">
        <f>IF(H280&lt;7, (0.6*H280) + (0.4*G280), "-")</f>
        <v/>
      </c>
      <c r="J280" s="8">
        <f>IF(H280&lt;2.5, "REPROVADO", IF(H280&lt;7, "FINAL", "APROVADO"))</f>
        <v/>
      </c>
      <c r="K280" s="8">
        <f>IF(H280&lt;7, (12.5 - (1.5*H280)), "-")</f>
        <v/>
      </c>
      <c r="L280" s="8">
        <f>IF(G280&gt;=K280, "AF", "-")</f>
        <v/>
      </c>
    </row>
    <row r="281">
      <c r="A281" s="7" t="n"/>
      <c r="B281" s="7" t="n"/>
      <c r="C281" s="7" t="n"/>
      <c r="D281" s="7" t="n"/>
      <c r="E281" s="7" t="n"/>
      <c r="F281" s="7" t="n"/>
      <c r="G281" s="8">
        <f>AVERAGE(C281:F281)</f>
        <v/>
      </c>
      <c r="H281" s="8">
        <f>SUM(C281:F281)/4</f>
        <v/>
      </c>
      <c r="I281" s="8">
        <f>IF(H281&lt;7, (0.6*H281) + (0.4*G281), "-")</f>
        <v/>
      </c>
      <c r="J281" s="8">
        <f>IF(H281&lt;2.5, "REPROVADO", IF(H281&lt;7, "FINAL", "APROVADO"))</f>
        <v/>
      </c>
      <c r="K281" s="8">
        <f>IF(H281&lt;7, (12.5 - (1.5*H281)), "-")</f>
        <v/>
      </c>
      <c r="L281" s="8">
        <f>IF(G281&gt;=K281, "AF", "-")</f>
        <v/>
      </c>
    </row>
    <row r="282">
      <c r="A282" s="7" t="n"/>
      <c r="B282" s="7" t="n"/>
      <c r="C282" s="7" t="n"/>
      <c r="D282" s="7" t="n"/>
      <c r="E282" s="7" t="n"/>
      <c r="F282" s="7" t="n"/>
      <c r="G282" s="8">
        <f>AVERAGE(C282:F282)</f>
        <v/>
      </c>
      <c r="H282" s="8">
        <f>SUM(C282:F282)/4</f>
        <v/>
      </c>
      <c r="I282" s="8">
        <f>IF(H282&lt;7, (0.6*H282) + (0.4*G282), "-")</f>
        <v/>
      </c>
      <c r="J282" s="8">
        <f>IF(H282&lt;2.5, "REPROVADO", IF(H282&lt;7, "FINAL", "APROVADO"))</f>
        <v/>
      </c>
      <c r="K282" s="8">
        <f>IF(H282&lt;7, (12.5 - (1.5*H282)), "-")</f>
        <v/>
      </c>
      <c r="L282" s="8">
        <f>IF(G282&gt;=K282, "AF", "-")</f>
        <v/>
      </c>
    </row>
    <row r="283">
      <c r="A283" s="7" t="n"/>
      <c r="B283" s="7" t="n"/>
      <c r="C283" s="7" t="n"/>
      <c r="D283" s="7" t="n"/>
      <c r="E283" s="7" t="n"/>
      <c r="F283" s="7" t="n"/>
      <c r="G283" s="8">
        <f>AVERAGE(C283:F283)</f>
        <v/>
      </c>
      <c r="H283" s="8">
        <f>SUM(C283:F283)/4</f>
        <v/>
      </c>
      <c r="I283" s="8">
        <f>IF(H283&lt;7, (0.6*H283) + (0.4*G283), "-")</f>
        <v/>
      </c>
      <c r="J283" s="8">
        <f>IF(H283&lt;2.5, "REPROVADO", IF(H283&lt;7, "FINAL", "APROVADO"))</f>
        <v/>
      </c>
      <c r="K283" s="8">
        <f>IF(H283&lt;7, (12.5 - (1.5*H283)), "-")</f>
        <v/>
      </c>
      <c r="L283" s="8">
        <f>IF(G283&gt;=K283, "AF", "-")</f>
        <v/>
      </c>
    </row>
    <row r="284">
      <c r="A284" s="7" t="n"/>
      <c r="B284" s="7" t="n"/>
      <c r="C284" s="7" t="n"/>
      <c r="D284" s="7" t="n"/>
      <c r="E284" s="7" t="n"/>
      <c r="F284" s="7" t="n"/>
      <c r="G284" s="8">
        <f>AVERAGE(C284:F284)</f>
        <v/>
      </c>
      <c r="H284" s="8">
        <f>SUM(C284:F284)/4</f>
        <v/>
      </c>
      <c r="I284" s="8">
        <f>IF(H284&lt;7, (0.6*H284) + (0.4*G284), "-")</f>
        <v/>
      </c>
      <c r="J284" s="8">
        <f>IF(H284&lt;2.5, "REPROVADO", IF(H284&lt;7, "FINAL", "APROVADO"))</f>
        <v/>
      </c>
      <c r="K284" s="8">
        <f>IF(H284&lt;7, (12.5 - (1.5*H284)), "-")</f>
        <v/>
      </c>
      <c r="L284" s="8">
        <f>IF(G284&gt;=K284, "AF", "-")</f>
        <v/>
      </c>
    </row>
    <row r="285">
      <c r="A285" s="7" t="n"/>
      <c r="B285" s="7" t="n"/>
      <c r="C285" s="7" t="n"/>
      <c r="D285" s="7" t="n"/>
      <c r="E285" s="7" t="n"/>
      <c r="F285" s="7" t="n"/>
      <c r="G285" s="8">
        <f>AVERAGE(C285:F285)</f>
        <v/>
      </c>
      <c r="H285" s="8">
        <f>SUM(C285:F285)/4</f>
        <v/>
      </c>
      <c r="I285" s="8">
        <f>IF(H285&lt;7, (0.6*H285) + (0.4*G285), "-")</f>
        <v/>
      </c>
      <c r="J285" s="8">
        <f>IF(H285&lt;2.5, "REPROVADO", IF(H285&lt;7, "FINAL", "APROVADO"))</f>
        <v/>
      </c>
      <c r="K285" s="8">
        <f>IF(H285&lt;7, (12.5 - (1.5*H285)), "-")</f>
        <v/>
      </c>
      <c r="L285" s="8">
        <f>IF(G285&gt;=K285, "AF", "-")</f>
        <v/>
      </c>
    </row>
    <row r="286">
      <c r="A286" s="7" t="n"/>
      <c r="B286" s="7" t="n"/>
      <c r="C286" s="7" t="n"/>
      <c r="D286" s="7" t="n"/>
      <c r="E286" s="7" t="n"/>
      <c r="F286" s="7" t="n"/>
      <c r="G286" s="8">
        <f>AVERAGE(C286:F286)</f>
        <v/>
      </c>
      <c r="H286" s="8">
        <f>SUM(C286:F286)/4</f>
        <v/>
      </c>
      <c r="I286" s="8">
        <f>IF(H286&lt;7, (0.6*H286) + (0.4*G286), "-")</f>
        <v/>
      </c>
      <c r="J286" s="8">
        <f>IF(H286&lt;2.5, "REPROVADO", IF(H286&lt;7, "FINAL", "APROVADO"))</f>
        <v/>
      </c>
      <c r="K286" s="8">
        <f>IF(H286&lt;7, (12.5 - (1.5*H286)), "-")</f>
        <v/>
      </c>
      <c r="L286" s="8">
        <f>IF(G286&gt;=K286, "AF", "-")</f>
        <v/>
      </c>
    </row>
    <row r="287">
      <c r="A287" s="7" t="n"/>
      <c r="B287" s="7" t="n"/>
      <c r="C287" s="7" t="n"/>
      <c r="D287" s="7" t="n"/>
      <c r="E287" s="7" t="n"/>
      <c r="F287" s="7" t="n"/>
      <c r="G287" s="8">
        <f>AVERAGE(C287:F287)</f>
        <v/>
      </c>
      <c r="H287" s="8">
        <f>SUM(C287:F287)/4</f>
        <v/>
      </c>
      <c r="I287" s="8">
        <f>IF(H287&lt;7, (0.6*H287) + (0.4*G287), "-")</f>
        <v/>
      </c>
      <c r="J287" s="8">
        <f>IF(H287&lt;2.5, "REPROVADO", IF(H287&lt;7, "FINAL", "APROVADO"))</f>
        <v/>
      </c>
      <c r="K287" s="8">
        <f>IF(H287&lt;7, (12.5 - (1.5*H287)), "-")</f>
        <v/>
      </c>
      <c r="L287" s="8">
        <f>IF(G287&gt;=K287, "AF", "-")</f>
        <v/>
      </c>
    </row>
    <row r="288">
      <c r="A288" s="7" t="n"/>
      <c r="B288" s="7" t="n"/>
      <c r="C288" s="7" t="n"/>
      <c r="D288" s="7" t="n"/>
      <c r="E288" s="7" t="n"/>
      <c r="F288" s="7" t="n"/>
      <c r="G288" s="8">
        <f>AVERAGE(C288:F288)</f>
        <v/>
      </c>
      <c r="H288" s="8">
        <f>SUM(C288:F288)/4</f>
        <v/>
      </c>
      <c r="I288" s="8">
        <f>IF(H288&lt;7, (0.6*H288) + (0.4*G288), "-")</f>
        <v/>
      </c>
      <c r="J288" s="8">
        <f>IF(H288&lt;2.5, "REPROVADO", IF(H288&lt;7, "FINAL", "APROVADO"))</f>
        <v/>
      </c>
      <c r="K288" s="8">
        <f>IF(H288&lt;7, (12.5 - (1.5*H288)), "-")</f>
        <v/>
      </c>
      <c r="L288" s="8">
        <f>IF(G288&gt;=K288, "AF", "-")</f>
        <v/>
      </c>
    </row>
    <row r="289">
      <c r="A289" s="7" t="n"/>
      <c r="B289" s="7" t="n"/>
      <c r="C289" s="7" t="n"/>
      <c r="D289" s="7" t="n"/>
      <c r="E289" s="7" t="n"/>
      <c r="F289" s="7" t="n"/>
      <c r="G289" s="8">
        <f>AVERAGE(C289:F289)</f>
        <v/>
      </c>
      <c r="H289" s="8">
        <f>SUM(C289:F289)/4</f>
        <v/>
      </c>
      <c r="I289" s="8">
        <f>IF(H289&lt;7, (0.6*H289) + (0.4*G289), "-")</f>
        <v/>
      </c>
      <c r="J289" s="8">
        <f>IF(H289&lt;2.5, "REPROVADO", IF(H289&lt;7, "FINAL", "APROVADO"))</f>
        <v/>
      </c>
      <c r="K289" s="8">
        <f>IF(H289&lt;7, (12.5 - (1.5*H289)), "-")</f>
        <v/>
      </c>
      <c r="L289" s="8">
        <f>IF(G289&gt;=K289, "AF", "-")</f>
        <v/>
      </c>
    </row>
    <row r="290">
      <c r="A290" s="7" t="n"/>
      <c r="B290" s="7" t="n"/>
      <c r="C290" s="7" t="n"/>
      <c r="D290" s="7" t="n"/>
      <c r="E290" s="7" t="n"/>
      <c r="F290" s="7" t="n"/>
      <c r="G290" s="8">
        <f>AVERAGE(C290:F290)</f>
        <v/>
      </c>
      <c r="H290" s="8">
        <f>SUM(C290:F290)/4</f>
        <v/>
      </c>
      <c r="I290" s="8">
        <f>IF(H290&lt;7, (0.6*H290) + (0.4*G290), "-")</f>
        <v/>
      </c>
      <c r="J290" s="8">
        <f>IF(H290&lt;2.5, "REPROVADO", IF(H290&lt;7, "FINAL", "APROVADO"))</f>
        <v/>
      </c>
      <c r="K290" s="8">
        <f>IF(H290&lt;7, (12.5 - (1.5*H290)), "-")</f>
        <v/>
      </c>
      <c r="L290" s="8">
        <f>IF(G290&gt;=K290, "AF", "-")</f>
        <v/>
      </c>
    </row>
    <row r="291">
      <c r="A291" s="7" t="n"/>
      <c r="B291" s="7" t="n"/>
      <c r="C291" s="7" t="n"/>
      <c r="D291" s="7" t="n"/>
      <c r="E291" s="7" t="n"/>
      <c r="F291" s="7" t="n"/>
      <c r="G291" s="8">
        <f>AVERAGE(C291:F291)</f>
        <v/>
      </c>
      <c r="H291" s="8">
        <f>SUM(C291:F291)/4</f>
        <v/>
      </c>
      <c r="I291" s="8">
        <f>IF(H291&lt;7, (0.6*H291) + (0.4*G291), "-")</f>
        <v/>
      </c>
      <c r="J291" s="8">
        <f>IF(H291&lt;2.5, "REPROVADO", IF(H291&lt;7, "FINAL", "APROVADO"))</f>
        <v/>
      </c>
      <c r="K291" s="8">
        <f>IF(H291&lt;7, (12.5 - (1.5*H291)), "-")</f>
        <v/>
      </c>
      <c r="L291" s="8">
        <f>IF(G291&gt;=K291, "AF", "-")</f>
        <v/>
      </c>
    </row>
    <row r="292">
      <c r="A292" s="7" t="n"/>
      <c r="B292" s="7" t="n"/>
      <c r="C292" s="7" t="n"/>
      <c r="D292" s="7" t="n"/>
      <c r="E292" s="7" t="n"/>
      <c r="F292" s="7" t="n"/>
      <c r="G292" s="8">
        <f>AVERAGE(C292:F292)</f>
        <v/>
      </c>
      <c r="H292" s="8">
        <f>SUM(C292:F292)/4</f>
        <v/>
      </c>
      <c r="I292" s="8">
        <f>IF(H292&lt;7, (0.6*H292) + (0.4*G292), "-")</f>
        <v/>
      </c>
      <c r="J292" s="8">
        <f>IF(H292&lt;2.5, "REPROVADO", IF(H292&lt;7, "FINAL", "APROVADO"))</f>
        <v/>
      </c>
      <c r="K292" s="8">
        <f>IF(H292&lt;7, (12.5 - (1.5*H292)), "-")</f>
        <v/>
      </c>
      <c r="L292" s="8">
        <f>IF(G292&gt;=K292, "AF", "-")</f>
        <v/>
      </c>
    </row>
    <row r="293">
      <c r="A293" s="7" t="n"/>
      <c r="B293" s="7" t="n"/>
      <c r="C293" s="7" t="n"/>
      <c r="D293" s="7" t="n"/>
      <c r="E293" s="7" t="n"/>
      <c r="F293" s="7" t="n"/>
      <c r="G293" s="8">
        <f>AVERAGE(C293:F293)</f>
        <v/>
      </c>
      <c r="H293" s="8">
        <f>SUM(C293:F293)/4</f>
        <v/>
      </c>
      <c r="I293" s="8">
        <f>IF(H293&lt;7, (0.6*H293) + (0.4*G293), "-")</f>
        <v/>
      </c>
      <c r="J293" s="8">
        <f>IF(H293&lt;2.5, "REPROVADO", IF(H293&lt;7, "FINAL", "APROVADO"))</f>
        <v/>
      </c>
      <c r="K293" s="8">
        <f>IF(H293&lt;7, (12.5 - (1.5*H293)), "-")</f>
        <v/>
      </c>
      <c r="L293" s="8">
        <f>IF(G293&gt;=K293, "AF", "-")</f>
        <v/>
      </c>
    </row>
    <row r="294">
      <c r="A294" s="7" t="n"/>
      <c r="B294" s="7" t="n"/>
      <c r="C294" s="7" t="n"/>
      <c r="D294" s="7" t="n"/>
      <c r="E294" s="7" t="n"/>
      <c r="F294" s="7" t="n"/>
      <c r="G294" s="8">
        <f>AVERAGE(C294:F294)</f>
        <v/>
      </c>
      <c r="H294" s="8">
        <f>SUM(C294:F294)/4</f>
        <v/>
      </c>
      <c r="I294" s="8">
        <f>IF(H294&lt;7, (0.6*H294) + (0.4*G294), "-")</f>
        <v/>
      </c>
      <c r="J294" s="8">
        <f>IF(H294&lt;2.5, "REPROVADO", IF(H294&lt;7, "FINAL", "APROVADO"))</f>
        <v/>
      </c>
      <c r="K294" s="8">
        <f>IF(H294&lt;7, (12.5 - (1.5*H294)), "-")</f>
        <v/>
      </c>
      <c r="L294" s="8">
        <f>IF(G294&gt;=K294, "AF", "-")</f>
        <v/>
      </c>
    </row>
    <row r="295">
      <c r="A295" s="7" t="n"/>
      <c r="B295" s="7" t="n"/>
      <c r="C295" s="7" t="n"/>
      <c r="D295" s="7" t="n"/>
      <c r="E295" s="7" t="n"/>
      <c r="F295" s="7" t="n"/>
      <c r="G295" s="8">
        <f>AVERAGE(C295:F295)</f>
        <v/>
      </c>
      <c r="H295" s="8">
        <f>SUM(C295:F295)/4</f>
        <v/>
      </c>
      <c r="I295" s="8">
        <f>IF(H295&lt;7, (0.6*H295) + (0.4*G295), "-")</f>
        <v/>
      </c>
      <c r="J295" s="8">
        <f>IF(H295&lt;2.5, "REPROVADO", IF(H295&lt;7, "FINAL", "APROVADO"))</f>
        <v/>
      </c>
      <c r="K295" s="8">
        <f>IF(H295&lt;7, (12.5 - (1.5*H295)), "-")</f>
        <v/>
      </c>
      <c r="L295" s="8">
        <f>IF(G295&gt;=K295, "AF", "-")</f>
        <v/>
      </c>
    </row>
    <row r="296">
      <c r="A296" s="7" t="n"/>
      <c r="B296" s="7" t="n"/>
      <c r="C296" s="7" t="n"/>
      <c r="D296" s="7" t="n"/>
      <c r="E296" s="7" t="n"/>
      <c r="F296" s="7" t="n"/>
      <c r="G296" s="8">
        <f>AVERAGE(C296:F296)</f>
        <v/>
      </c>
      <c r="H296" s="8">
        <f>SUM(C296:F296)/4</f>
        <v/>
      </c>
      <c r="I296" s="8">
        <f>IF(H296&lt;7, (0.6*H296) + (0.4*G296), "-")</f>
        <v/>
      </c>
      <c r="J296" s="8">
        <f>IF(H296&lt;2.5, "REPROVADO", IF(H296&lt;7, "FINAL", "APROVADO"))</f>
        <v/>
      </c>
      <c r="K296" s="8">
        <f>IF(H296&lt;7, (12.5 - (1.5*H296)), "-")</f>
        <v/>
      </c>
      <c r="L296" s="8">
        <f>IF(G296&gt;=K296, "AF", "-")</f>
        <v/>
      </c>
    </row>
    <row r="297">
      <c r="A297" s="7" t="n"/>
      <c r="B297" s="7" t="n"/>
      <c r="C297" s="7" t="n"/>
      <c r="D297" s="7" t="n"/>
      <c r="E297" s="7" t="n"/>
      <c r="F297" s="7" t="n"/>
      <c r="G297" s="8">
        <f>AVERAGE(C297:F297)</f>
        <v/>
      </c>
      <c r="H297" s="8">
        <f>SUM(C297:F297)/4</f>
        <v/>
      </c>
      <c r="I297" s="8">
        <f>IF(H297&lt;7, (0.6*H297) + (0.4*G297), "-")</f>
        <v/>
      </c>
      <c r="J297" s="8">
        <f>IF(H297&lt;2.5, "REPROVADO", IF(H297&lt;7, "FINAL", "APROVADO"))</f>
        <v/>
      </c>
      <c r="K297" s="8">
        <f>IF(H297&lt;7, (12.5 - (1.5*H297)), "-")</f>
        <v/>
      </c>
      <c r="L297" s="8">
        <f>IF(G297&gt;=K297, "AF", "-")</f>
        <v/>
      </c>
    </row>
    <row r="298">
      <c r="A298" s="7" t="n"/>
      <c r="B298" s="7" t="n"/>
      <c r="C298" s="7" t="n"/>
      <c r="D298" s="7" t="n"/>
      <c r="E298" s="7" t="n"/>
      <c r="F298" s="7" t="n"/>
      <c r="G298" s="8">
        <f>AVERAGE(C298:F298)</f>
        <v/>
      </c>
      <c r="H298" s="8">
        <f>SUM(C298:F298)/4</f>
        <v/>
      </c>
      <c r="I298" s="8">
        <f>IF(H298&lt;7, (0.6*H298) + (0.4*G298), "-")</f>
        <v/>
      </c>
      <c r="J298" s="8">
        <f>IF(H298&lt;2.5, "REPROVADO", IF(H298&lt;7, "FINAL", "APROVADO"))</f>
        <v/>
      </c>
      <c r="K298" s="8">
        <f>IF(H298&lt;7, (12.5 - (1.5*H298)), "-")</f>
        <v/>
      </c>
      <c r="L298" s="8">
        <f>IF(G298&gt;=K298, "AF", "-")</f>
        <v/>
      </c>
    </row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 ht="30" customHeight="1">
      <c r="A314" s="2" t="inlineStr">
        <is>
          <t>3º ANO B</t>
        </is>
      </c>
    </row>
    <row r="315">
      <c r="A315" s="3" t="inlineStr">
        <is>
          <t>Nº</t>
        </is>
      </c>
      <c r="B315" s="4" t="inlineStr">
        <is>
          <t>Nome do Aluno</t>
        </is>
      </c>
      <c r="C315" s="5" t="n">
        <v>2</v>
      </c>
      <c r="D315" s="5" t="inlineStr">
        <is>
          <t>2º BIM</t>
        </is>
      </c>
      <c r="E315" s="5" t="inlineStr">
        <is>
          <t>3º BIM</t>
        </is>
      </c>
      <c r="F315" s="5" t="inlineStr">
        <is>
          <t>4º BIM</t>
        </is>
      </c>
      <c r="G315" s="12" t="inlineStr">
        <is>
          <t>NF</t>
        </is>
      </c>
      <c r="H315" s="3">
        <f>SUM(C315:F315)/4</f>
        <v/>
      </c>
      <c r="I315" s="3" t="inlineStr">
        <is>
          <t>MF</t>
        </is>
      </c>
      <c r="J315" s="6" t="inlineStr">
        <is>
          <t>SITUAÇÃO DO ALUNO</t>
        </is>
      </c>
      <c r="K315" s="3" t="inlineStr">
        <is>
          <t>PF</t>
        </is>
      </c>
      <c r="L315" s="3" t="inlineStr">
        <is>
          <t>SF</t>
        </is>
      </c>
      <c r="N315" s="3" t="inlineStr">
        <is>
          <t>Resumo da Turma</t>
        </is>
      </c>
      <c r="O315" s="13" t="n"/>
      <c r="P315" s="13" t="n"/>
      <c r="Q315" s="13" t="n"/>
      <c r="R315" s="14" t="n"/>
    </row>
    <row r="316">
      <c r="A316" s="8" t="n">
        <v>1</v>
      </c>
      <c r="B316" s="8" t="inlineStr">
        <is>
          <t>Ana Beatriz Leal Q. P. De Souza</t>
        </is>
      </c>
      <c r="C316" s="7" t="n">
        <v>3</v>
      </c>
      <c r="D316" s="7" t="n"/>
      <c r="E316" s="7" t="n"/>
      <c r="F316" s="7" t="n"/>
      <c r="G316" s="8">
        <f>AVERAGE(C316:F316)</f>
        <v/>
      </c>
      <c r="H316" s="8">
        <f>SUM(C316:F316)/4</f>
        <v/>
      </c>
      <c r="I316" s="8">
        <f>IF(H316&lt;7, (0.6*H316) + (0.4*G316), "-")</f>
        <v/>
      </c>
      <c r="J316" s="8">
        <f>IF(H316&lt;2.5, "REPROVADO", IF(H316&lt;7, "FINAL", "APROVADO"))</f>
        <v/>
      </c>
      <c r="K316" s="8">
        <f>IF(H316&lt;7, (12.5 - (1.5*H316)), "-")</f>
        <v/>
      </c>
      <c r="L316" s="8">
        <f>IF(G316&gt;=K316, "AF", "-")</f>
        <v/>
      </c>
      <c r="N316" s="7" t="n"/>
      <c r="O316" s="5" t="inlineStr">
        <is>
          <t>1º Bimestre</t>
        </is>
      </c>
      <c r="P316" s="5" t="inlineStr">
        <is>
          <t>2º Bimestre</t>
        </is>
      </c>
      <c r="Q316" s="5" t="inlineStr">
        <is>
          <t>3º Bimestre</t>
        </is>
      </c>
      <c r="R316" s="5" t="inlineStr">
        <is>
          <t>4º Bimestre</t>
        </is>
      </c>
    </row>
    <row r="317">
      <c r="A317" s="8" t="n">
        <v>2</v>
      </c>
      <c r="B317" s="8" t="inlineStr">
        <is>
          <t>Analia Maria Ribeiro de Lima</t>
        </is>
      </c>
      <c r="C317" s="7" t="n">
        <v>10</v>
      </c>
      <c r="D317" s="7" t="n"/>
      <c r="E317" s="7" t="n"/>
      <c r="F317" s="7" t="n"/>
      <c r="G317" s="8">
        <f>AVERAGE(C317:F317)</f>
        <v/>
      </c>
      <c r="H317" s="8">
        <f>SUM(C317:F317)/4</f>
        <v/>
      </c>
      <c r="I317" s="8">
        <f>IF(H317&lt;7, (0.6*H317) + (0.4*G317), "-")</f>
        <v/>
      </c>
      <c r="J317" s="8">
        <f>IF(H317&lt;2.5, "REPROVADO", IF(H317&lt;7, "FINAL", "APROVADO"))</f>
        <v/>
      </c>
      <c r="K317" s="8">
        <f>IF(H317&lt;7, (12.5 - (1.5*H317)), "-")</f>
        <v/>
      </c>
      <c r="L317" s="8">
        <f>IF(G317&gt;=K317, "AF", "-")</f>
        <v/>
      </c>
      <c r="N317" s="8" t="inlineStr">
        <is>
          <t>ALUNOS APROVADOS</t>
        </is>
      </c>
      <c r="O317" s="8">
        <f>COUNTIF(C316:C350, "&gt;=7")</f>
        <v/>
      </c>
      <c r="P317" s="8">
        <f>COUNTIF(D316:D350, "&gt;=7")</f>
        <v/>
      </c>
      <c r="Q317" s="8">
        <f>COUNTIF(E316:E350, "&gt;=7")</f>
        <v/>
      </c>
      <c r="R317" s="8">
        <f>COUNTIF(F316:F350, "&gt;=7")</f>
        <v/>
      </c>
    </row>
    <row r="318">
      <c r="A318" s="8" t="n">
        <v>3</v>
      </c>
      <c r="B318" s="8" t="inlineStr">
        <is>
          <t>Angela Leite Viegas De Andrade</t>
        </is>
      </c>
      <c r="C318" s="7" t="n">
        <v>2</v>
      </c>
      <c r="D318" s="7" t="n"/>
      <c r="E318" s="7" t="n"/>
      <c r="F318" s="7" t="n"/>
      <c r="G318" s="8">
        <f>AVERAGE(C318:F318)</f>
        <v/>
      </c>
      <c r="H318" s="8">
        <f>SUM(C318:F318)/4</f>
        <v/>
      </c>
      <c r="I318" s="8">
        <f>IF(H318&lt;7, (0.6*H318) + (0.4*G318), "-")</f>
        <v/>
      </c>
      <c r="J318" s="8">
        <f>IF(H318&lt;2.5, "REPROVADO", IF(H318&lt;7, "FINAL", "APROVADO"))</f>
        <v/>
      </c>
      <c r="K318" s="8">
        <f>IF(H318&lt;7, (12.5 - (1.5*H318)), "-")</f>
        <v/>
      </c>
      <c r="L318" s="8">
        <f>IF(G318&gt;=K318, "AF", "-")</f>
        <v/>
      </c>
      <c r="N318" s="8" t="inlineStr">
        <is>
          <t>ALUNOS REPROVADOS</t>
        </is>
      </c>
      <c r="O318" s="8">
        <f>COUNTIF(C316:C350, "&lt;7")</f>
        <v/>
      </c>
      <c r="P318" s="8">
        <f>COUNTIF(D316:D350, "&lt;7")</f>
        <v/>
      </c>
      <c r="Q318" s="8">
        <f>COUNTIF(E316:E350, "&lt;7")</f>
        <v/>
      </c>
      <c r="R318" s="8">
        <f>COUNTIF(F316:F350, "&lt;7")</f>
        <v/>
      </c>
    </row>
    <row r="319">
      <c r="A319" s="8" t="n">
        <v>4</v>
      </c>
      <c r="B319" s="8" t="inlineStr">
        <is>
          <t>Evelym Tainá Pereira de Araújo</t>
        </is>
      </c>
      <c r="C319" s="7" t="n">
        <v>7</v>
      </c>
      <c r="D319" s="7" t="n"/>
      <c r="E319" s="7" t="n"/>
      <c r="F319" s="7" t="n"/>
      <c r="G319" s="8">
        <f>AVERAGE(C319:F319)</f>
        <v/>
      </c>
      <c r="H319" s="8">
        <f>SUM(C319:F319)/4</f>
        <v/>
      </c>
      <c r="I319" s="8">
        <f>IF(H319&lt;7, (0.6*H319) + (0.4*G319), "-")</f>
        <v/>
      </c>
      <c r="J319" s="8">
        <f>IF(H319&lt;2.5, "REPROVADO", IF(H319&lt;7, "FINAL", "APROVADO"))</f>
        <v/>
      </c>
      <c r="K319" s="8">
        <f>IF(H319&lt;7, (12.5 - (1.5*H319)), "-")</f>
        <v/>
      </c>
      <c r="L319" s="8">
        <f>IF(G319&gt;=K319, "AF", "-")</f>
        <v/>
      </c>
      <c r="N319" s="8" t="inlineStr">
        <is>
          <t>Nº ALUNOS COM MÉDIA &gt; 8,0</t>
        </is>
      </c>
      <c r="O319" s="8">
        <f>COUNTIF(C316:C350, "&gt;=8")</f>
        <v/>
      </c>
      <c r="P319" s="8">
        <f>COUNTIF(D316:D350, "&gt;=8")</f>
        <v/>
      </c>
      <c r="Q319" s="8">
        <f>COUNTIF(E316:E350, "&gt;=8")</f>
        <v/>
      </c>
      <c r="R319" s="8">
        <f>COUNTIF(F316:F350, "&gt;=8")</f>
        <v/>
      </c>
    </row>
    <row r="320">
      <c r="A320" s="8" t="n">
        <v>5</v>
      </c>
      <c r="B320" s="8" t="inlineStr">
        <is>
          <t>Francielen Silva Santos</t>
        </is>
      </c>
      <c r="C320" s="7" t="n">
        <v>5</v>
      </c>
      <c r="D320" s="7" t="n"/>
      <c r="E320" s="7" t="n"/>
      <c r="F320" s="7" t="n"/>
      <c r="G320" s="8">
        <f>AVERAGE(C320:F320)</f>
        <v/>
      </c>
      <c r="H320" s="8">
        <f>SUM(C320:F320)/4</f>
        <v/>
      </c>
      <c r="I320" s="8">
        <f>IF(H320&lt;7, (0.6*H320) + (0.4*G320), "-")</f>
        <v/>
      </c>
      <c r="J320" s="8">
        <f>IF(H320&lt;2.5, "REPROVADO", IF(H320&lt;7, "FINAL", "APROVADO"))</f>
        <v/>
      </c>
      <c r="K320" s="8">
        <f>IF(H320&lt;7, (12.5 - (1.5*H320)), "-")</f>
        <v/>
      </c>
      <c r="L320" s="8">
        <f>IF(G320&gt;=K320, "AF", "-")</f>
        <v/>
      </c>
      <c r="N320" s="8" t="inlineStr">
        <is>
          <t>Nº ALUNOS QUE NÃO ATINGIRAM MÉDIA &gt; 8,0</t>
        </is>
      </c>
      <c r="O320" s="8">
        <f>COUNTIF(C316:C350, "&lt;8")</f>
        <v/>
      </c>
      <c r="P320" s="8">
        <f>COUNTIF(D316:D350, "&lt;8")</f>
        <v/>
      </c>
      <c r="Q320" s="8">
        <f>COUNTIF(E316:E350, "&lt;8")</f>
        <v/>
      </c>
      <c r="R320" s="8">
        <f>COUNTIF(F316:F350, "&lt;8")</f>
        <v/>
      </c>
    </row>
    <row r="321">
      <c r="A321" s="8" t="n">
        <v>6</v>
      </c>
      <c r="B321" s="8" t="inlineStr">
        <is>
          <t>Geovanna Ellen Sabino de Araújo</t>
        </is>
      </c>
      <c r="C321" s="7" t="n">
        <v>1</v>
      </c>
      <c r="D321" s="7" t="n"/>
      <c r="E321" s="7" t="n"/>
      <c r="F321" s="7" t="n"/>
      <c r="G321" s="8">
        <f>AVERAGE(C321:F321)</f>
        <v/>
      </c>
      <c r="H321" s="8">
        <f>SUM(C321:F321)/4</f>
        <v/>
      </c>
      <c r="I321" s="8">
        <f>IF(H321&lt;7, (0.6*H321) + (0.4*G321), "-")</f>
        <v/>
      </c>
      <c r="J321" s="8">
        <f>IF(H321&lt;2.5, "REPROVADO", IF(H321&lt;7, "FINAL", "APROVADO"))</f>
        <v/>
      </c>
      <c r="K321" s="8">
        <f>IF(H321&lt;7, (12.5 - (1.5*H321)), "-")</f>
        <v/>
      </c>
      <c r="L321" s="8">
        <f>IF(G321&gt;=K321, "AF", "-")</f>
        <v/>
      </c>
      <c r="N321" s="8" t="inlineStr">
        <is>
          <t>PERCENTUAL DE MÉDIAS &gt; 5,0</t>
        </is>
      </c>
      <c r="O321" s="9">
        <f>COUNTIF(C316:C350, "&gt;=5")/COUNTA(C316:C350)</f>
        <v/>
      </c>
      <c r="P321" s="9">
        <f>COUNTIF(D316:D350, "&gt;=5")/COUNTA(D316:D350)</f>
        <v/>
      </c>
      <c r="Q321" s="9">
        <f>COUNTIF(E316:E350, "&gt;=5")/COUNTA(E316:E350)</f>
        <v/>
      </c>
      <c r="R321" s="9">
        <f>COUNTIF(F316:F350, "&gt;=5")/COUNTA(F316:F350)</f>
        <v/>
      </c>
    </row>
    <row r="322">
      <c r="A322" s="8" t="n">
        <v>7</v>
      </c>
      <c r="B322" s="8" t="inlineStr">
        <is>
          <t>Geovanna Lívia M. De L. Da Silveira</t>
        </is>
      </c>
      <c r="C322" s="7" t="n">
        <v>3</v>
      </c>
      <c r="D322" s="7" t="n"/>
      <c r="E322" s="7" t="n"/>
      <c r="F322" s="7" t="n"/>
      <c r="G322" s="8">
        <f>AVERAGE(C322:F322)</f>
        <v/>
      </c>
      <c r="H322" s="8">
        <f>SUM(C322:F322)/4</f>
        <v/>
      </c>
      <c r="I322" s="8">
        <f>IF(H322&lt;7, (0.6*H322) + (0.4*G322), "-")</f>
        <v/>
      </c>
      <c r="J322" s="8">
        <f>IF(H322&lt;2.5, "REPROVADO", IF(H322&lt;7, "FINAL", "APROVADO"))</f>
        <v/>
      </c>
      <c r="K322" s="8">
        <f>IF(H322&lt;7, (12.5 - (1.5*H322)), "-")</f>
        <v/>
      </c>
      <c r="L322" s="8">
        <f>IF(G322&gt;=K322, "AF", "-")</f>
        <v/>
      </c>
      <c r="N322" s="8" t="inlineStr">
        <is>
          <t>PERCENTUAL DE MÉDIAS &lt; 5,0</t>
        </is>
      </c>
      <c r="O322" s="9">
        <f>COUNTIF(C316:C350, "&lt;5")/COUNTA(C316:C350)</f>
        <v/>
      </c>
      <c r="P322" s="9">
        <f>COUNTIF(D316:D350, "&lt;5")/COUNTA(D316:D350)</f>
        <v/>
      </c>
      <c r="Q322" s="9">
        <f>COUNTIF(E316:E350, "&lt;5")/COUNTA(E316:E350)</f>
        <v/>
      </c>
      <c r="R322" s="9">
        <f>COUNTIF(F316:F350, "&lt;5")/COUNTA(F316:F350)</f>
        <v/>
      </c>
    </row>
    <row r="323">
      <c r="A323" s="8" t="n">
        <v>8</v>
      </c>
      <c r="B323" s="8" t="inlineStr">
        <is>
          <t>João Victor Nóbrega dos Santos</t>
        </is>
      </c>
      <c r="C323" s="7" t="n">
        <v>5</v>
      </c>
      <c r="D323" s="7" t="n"/>
      <c r="E323" s="7" t="n"/>
      <c r="F323" s="7" t="n"/>
      <c r="G323" s="8">
        <f>AVERAGE(C323:F323)</f>
        <v/>
      </c>
      <c r="H323" s="8">
        <f>SUM(C323:F323)/4</f>
        <v/>
      </c>
      <c r="I323" s="8">
        <f>IF(H323&lt;7, (0.6*H323) + (0.4*G323), "-")</f>
        <v/>
      </c>
      <c r="J323" s="8">
        <f>IF(H323&lt;2.5, "REPROVADO", IF(H323&lt;7, "FINAL", "APROVADO"))</f>
        <v/>
      </c>
      <c r="K323" s="8">
        <f>IF(H323&lt;7, (12.5 - (1.5*H323)), "-")</f>
        <v/>
      </c>
      <c r="L323" s="8">
        <f>IF(G323&gt;=K323, "AF", "-")</f>
        <v/>
      </c>
      <c r="N323" s="8" t="inlineStr">
        <is>
          <t>MATRÍCULAS</t>
        </is>
      </c>
      <c r="O323" s="8">
        <f>O317+O318</f>
        <v/>
      </c>
      <c r="P323" s="8">
        <f>P317+P318</f>
        <v/>
      </c>
      <c r="Q323" s="8">
        <f>Q317+Q318</f>
        <v/>
      </c>
      <c r="R323" s="8">
        <f>R317+R318</f>
        <v/>
      </c>
    </row>
    <row r="324">
      <c r="A324" s="8" t="n">
        <v>9</v>
      </c>
      <c r="B324" s="8" t="inlineStr">
        <is>
          <t>Julie Stefanelli Pereira de Luna</t>
        </is>
      </c>
      <c r="C324" s="7" t="n">
        <v>10</v>
      </c>
      <c r="D324" s="7" t="n"/>
      <c r="E324" s="7" t="n"/>
      <c r="F324" s="7" t="n"/>
      <c r="G324" s="8">
        <f>AVERAGE(C324:F324)</f>
        <v/>
      </c>
      <c r="H324" s="8">
        <f>SUM(C324:F324)/4</f>
        <v/>
      </c>
      <c r="I324" s="8">
        <f>IF(H324&lt;7, (0.6*H324) + (0.4*G324), "-")</f>
        <v/>
      </c>
      <c r="J324" s="8">
        <f>IF(H324&lt;2.5, "REPROVADO", IF(H324&lt;7, "FINAL", "APROVADO"))</f>
        <v/>
      </c>
      <c r="K324" s="8">
        <f>IF(H324&lt;7, (12.5 - (1.5*H324)), "-")</f>
        <v/>
      </c>
      <c r="L324" s="8">
        <f>IF(G324&gt;=K324, "AF", "-")</f>
        <v/>
      </c>
      <c r="N324" s="8" t="inlineStr">
        <is>
          <t>TAXA DE APROVAÇÃO (%)</t>
        </is>
      </c>
      <c r="O324" s="9">
        <f>IF(O322=0, 0, O317/O322)</f>
        <v/>
      </c>
      <c r="P324" s="9">
        <f>IF(P322=0, 0, P317/P322)</f>
        <v/>
      </c>
      <c r="Q324" s="9">
        <f>IF(Q322=0, 0, Q317/Q322)</f>
        <v/>
      </c>
      <c r="R324" s="9">
        <f>IF(R322=0, 0, R317/R322)</f>
        <v/>
      </c>
    </row>
    <row r="325">
      <c r="A325" s="8" t="n">
        <v>10</v>
      </c>
      <c r="B325" s="8" t="inlineStr">
        <is>
          <t>Kalyu Fernandes Henrique</t>
        </is>
      </c>
      <c r="C325" s="7" t="n">
        <v>10</v>
      </c>
      <c r="D325" s="7" t="n"/>
      <c r="E325" s="7" t="n"/>
      <c r="F325" s="7" t="n"/>
      <c r="G325" s="8">
        <f>AVERAGE(C325:F325)</f>
        <v/>
      </c>
      <c r="H325" s="8">
        <f>SUM(C325:F325)/4</f>
        <v/>
      </c>
      <c r="I325" s="8">
        <f>IF(H325&lt;7, (0.6*H325) + (0.4*G325), "-")</f>
        <v/>
      </c>
      <c r="J325" s="8">
        <f>IF(H325&lt;2.5, "REPROVADO", IF(H325&lt;7, "FINAL", "APROVADO"))</f>
        <v/>
      </c>
      <c r="K325" s="8">
        <f>IF(H325&lt;7, (12.5 - (1.5*H325)), "-")</f>
        <v/>
      </c>
      <c r="L325" s="8">
        <f>IF(G325&gt;=K325, "AF", "-")</f>
        <v/>
      </c>
    </row>
    <row r="326">
      <c r="A326" s="8" t="n">
        <v>11</v>
      </c>
      <c r="B326" s="8" t="inlineStr">
        <is>
          <t>Kauê Ricardo De Souza Braga</t>
        </is>
      </c>
      <c r="C326" s="7" t="n">
        <v>4</v>
      </c>
      <c r="D326" s="7" t="n"/>
      <c r="E326" s="7" t="n"/>
      <c r="F326" s="7" t="n"/>
      <c r="G326" s="8">
        <f>AVERAGE(C326:F326)</f>
        <v/>
      </c>
      <c r="H326" s="8">
        <f>SUM(C326:F326)/4</f>
        <v/>
      </c>
      <c r="I326" s="8">
        <f>IF(H326&lt;7, (0.6*H326) + (0.4*G326), "-")</f>
        <v/>
      </c>
      <c r="J326" s="8">
        <f>IF(H326&lt;2.5, "REPROVADO", IF(H326&lt;7, "FINAL", "APROVADO"))</f>
        <v/>
      </c>
      <c r="K326" s="8">
        <f>IF(H326&lt;7, (12.5 - (1.5*H326)), "-")</f>
        <v/>
      </c>
      <c r="L326" s="8">
        <f>IF(G326&gt;=K326, "AF", "-")</f>
        <v/>
      </c>
    </row>
    <row r="327">
      <c r="A327" s="8" t="n">
        <v>12</v>
      </c>
      <c r="B327" s="8" t="inlineStr">
        <is>
          <t>Lethícia Melo Cavalcante</t>
        </is>
      </c>
      <c r="C327" s="7" t="n">
        <v>7</v>
      </c>
      <c r="D327" s="7" t="n"/>
      <c r="E327" s="7" t="n"/>
      <c r="F327" s="7" t="n"/>
      <c r="G327" s="8">
        <f>AVERAGE(C327:F327)</f>
        <v/>
      </c>
      <c r="H327" s="8">
        <f>SUM(C327:F327)/4</f>
        <v/>
      </c>
      <c r="I327" s="8">
        <f>IF(H327&lt;7, (0.6*H327) + (0.4*G327), "-")</f>
        <v/>
      </c>
      <c r="J327" s="8">
        <f>IF(H327&lt;2.5, "REPROVADO", IF(H327&lt;7, "FINAL", "APROVADO"))</f>
        <v/>
      </c>
      <c r="K327" s="8">
        <f>IF(H327&lt;7, (12.5 - (1.5*H327)), "-")</f>
        <v/>
      </c>
      <c r="L327" s="8">
        <f>IF(G327&gt;=K327, "AF", "-")</f>
        <v/>
      </c>
    </row>
    <row r="328">
      <c r="A328" s="8" t="n">
        <v>13</v>
      </c>
      <c r="B328" s="8" t="inlineStr">
        <is>
          <t>Lucas Miguel Benevides</t>
        </is>
      </c>
      <c r="C328" s="7" t="n">
        <v>2</v>
      </c>
      <c r="D328" s="7" t="n"/>
      <c r="E328" s="7" t="n"/>
      <c r="F328" s="7" t="n"/>
      <c r="G328" s="8">
        <f>AVERAGE(C328:F328)</f>
        <v/>
      </c>
      <c r="H328" s="8">
        <f>SUM(C328:F328)/4</f>
        <v/>
      </c>
      <c r="I328" s="8">
        <f>IF(H328&lt;7, (0.6*H328) + (0.4*G328), "-")</f>
        <v/>
      </c>
      <c r="J328" s="8">
        <f>IF(H328&lt;2.5, "REPROVADO", IF(H328&lt;7, "FINAL", "APROVADO"))</f>
        <v/>
      </c>
      <c r="K328" s="8">
        <f>IF(H328&lt;7, (12.5 - (1.5*H328)), "-")</f>
        <v/>
      </c>
      <c r="L328" s="8">
        <f>IF(G328&gt;=K328, "AF", "-")</f>
        <v/>
      </c>
    </row>
    <row r="329">
      <c r="A329" s="8" t="n">
        <v>14</v>
      </c>
      <c r="B329" s="8" t="inlineStr">
        <is>
          <t>Rafael Henrique Alcântara De Souza</t>
        </is>
      </c>
      <c r="C329" s="7" t="n">
        <v>1</v>
      </c>
      <c r="D329" s="7" t="n"/>
      <c r="E329" s="7" t="n"/>
      <c r="F329" s="7" t="n"/>
      <c r="G329" s="8">
        <f>AVERAGE(C329:F329)</f>
        <v/>
      </c>
      <c r="H329" s="8">
        <f>SUM(C329:F329)/4</f>
        <v/>
      </c>
      <c r="I329" s="8">
        <f>IF(H329&lt;7, (0.6*H329) + (0.4*G329), "-")</f>
        <v/>
      </c>
      <c r="J329" s="8">
        <f>IF(H329&lt;2.5, "REPROVADO", IF(H329&lt;7, "FINAL", "APROVADO"))</f>
        <v/>
      </c>
      <c r="K329" s="8">
        <f>IF(H329&lt;7, (12.5 - (1.5*H329)), "-")</f>
        <v/>
      </c>
      <c r="L329" s="8">
        <f>IF(G329&gt;=K329, "AF", "-")</f>
        <v/>
      </c>
    </row>
    <row r="330">
      <c r="A330" s="8" t="n">
        <v>15</v>
      </c>
      <c r="B330" s="8" t="inlineStr">
        <is>
          <t>Tierre Alves Silva</t>
        </is>
      </c>
      <c r="C330" s="7" t="n">
        <v>1</v>
      </c>
      <c r="D330" s="7" t="n"/>
      <c r="E330" s="7" t="n"/>
      <c r="F330" s="7" t="n"/>
      <c r="G330" s="8">
        <f>AVERAGE(C330:F330)</f>
        <v/>
      </c>
      <c r="H330" s="8">
        <f>SUM(C330:F330)/4</f>
        <v/>
      </c>
      <c r="I330" s="8">
        <f>IF(H330&lt;7, (0.6*H330) + (0.4*G330), "-")</f>
        <v/>
      </c>
      <c r="J330" s="8">
        <f>IF(H330&lt;2.5, "REPROVADO", IF(H330&lt;7, "FINAL", "APROVADO"))</f>
        <v/>
      </c>
      <c r="K330" s="8">
        <f>IF(H330&lt;7, (12.5 - (1.5*H330)), "-")</f>
        <v/>
      </c>
      <c r="L330" s="8">
        <f>IF(G330&gt;=K330, "AF", "-")</f>
        <v/>
      </c>
    </row>
    <row r="331">
      <c r="A331" s="8" t="n">
        <v>16</v>
      </c>
      <c r="B331" s="8" t="inlineStr">
        <is>
          <t>Victoria de Miranda H. Gomes</t>
        </is>
      </c>
      <c r="C331" s="7" t="n">
        <v>9</v>
      </c>
      <c r="D331" s="7" t="n"/>
      <c r="E331" s="7" t="n"/>
      <c r="F331" s="7" t="n"/>
      <c r="G331" s="8">
        <f>AVERAGE(C331:F331)</f>
        <v/>
      </c>
      <c r="H331" s="8">
        <f>SUM(C331:F331)/4</f>
        <v/>
      </c>
      <c r="I331" s="8">
        <f>IF(H331&lt;7, (0.6*H331) + (0.4*G331), "-")</f>
        <v/>
      </c>
      <c r="J331" s="8">
        <f>IF(H331&lt;2.5, "REPROVADO", IF(H331&lt;7, "FINAL", "APROVADO"))</f>
        <v/>
      </c>
      <c r="K331" s="8">
        <f>IF(H331&lt;7, (12.5 - (1.5*H331)), "-")</f>
        <v/>
      </c>
      <c r="L331" s="8">
        <f>IF(G331&gt;=K331, "AF", "-")</f>
        <v/>
      </c>
    </row>
    <row r="332">
      <c r="A332" s="8" t="n">
        <v>17</v>
      </c>
      <c r="B332" s="8" t="inlineStr">
        <is>
          <t>Wallyson Gabriel Soares de Morais</t>
        </is>
      </c>
      <c r="C332" s="7" t="n">
        <v>9</v>
      </c>
      <c r="D332" s="7" t="n"/>
      <c r="E332" s="7" t="n"/>
      <c r="F332" s="7" t="n"/>
      <c r="G332" s="8">
        <f>AVERAGE(C332:F332)</f>
        <v/>
      </c>
      <c r="H332" s="8">
        <f>SUM(C332:F332)/4</f>
        <v/>
      </c>
      <c r="I332" s="8">
        <f>IF(H332&lt;7, (0.6*H332) + (0.4*G332), "-")</f>
        <v/>
      </c>
      <c r="J332" s="8">
        <f>IF(H332&lt;2.5, "REPROVADO", IF(H332&lt;7, "FINAL", "APROVADO"))</f>
        <v/>
      </c>
      <c r="K332" s="8">
        <f>IF(H332&lt;7, (12.5 - (1.5*H332)), "-")</f>
        <v/>
      </c>
      <c r="L332" s="8">
        <f>IF(G332&gt;=K332, "AF", "-")</f>
        <v/>
      </c>
    </row>
    <row r="333">
      <c r="A333" s="7" t="n"/>
      <c r="B333" s="7" t="n"/>
      <c r="C333" s="7" t="n"/>
      <c r="D333" s="7" t="n"/>
      <c r="E333" s="7" t="n"/>
      <c r="F333" s="7" t="n"/>
      <c r="G333" s="8">
        <f>AVERAGE(C333:F333)</f>
        <v/>
      </c>
      <c r="H333" s="8">
        <f>SUM(C333:F333)/4</f>
        <v/>
      </c>
      <c r="I333" s="8">
        <f>IF(H333&lt;7, (0.6*H333) + (0.4*G333), "-")</f>
        <v/>
      </c>
      <c r="J333" s="8">
        <f>IF(H333&lt;2.5, "REPROVADO", IF(H333&lt;7, "FINAL", "APROVADO"))</f>
        <v/>
      </c>
      <c r="K333" s="8">
        <f>IF(H333&lt;7, (12.5 - (1.5*H333)), "-")</f>
        <v/>
      </c>
      <c r="L333" s="8">
        <f>IF(G333&gt;=K333, "AF", "-")</f>
        <v/>
      </c>
    </row>
    <row r="334">
      <c r="A334" s="7" t="n"/>
      <c r="B334" s="7" t="n"/>
      <c r="C334" s="7" t="n"/>
      <c r="D334" s="7" t="n"/>
      <c r="E334" s="7" t="n"/>
      <c r="F334" s="7" t="n"/>
      <c r="G334" s="8">
        <f>AVERAGE(C334:F334)</f>
        <v/>
      </c>
      <c r="H334" s="8">
        <f>SUM(C334:F334)/4</f>
        <v/>
      </c>
      <c r="I334" s="8">
        <f>IF(H334&lt;7, (0.6*H334) + (0.4*G334), "-")</f>
        <v/>
      </c>
      <c r="J334" s="8">
        <f>IF(H334&lt;2.5, "REPROVADO", IF(H334&lt;7, "FINAL", "APROVADO"))</f>
        <v/>
      </c>
      <c r="K334" s="8">
        <f>IF(H334&lt;7, (12.5 - (1.5*H334)), "-")</f>
        <v/>
      </c>
      <c r="L334" s="8">
        <f>IF(G334&gt;=K334, "AF", "-")</f>
        <v/>
      </c>
    </row>
    <row r="335">
      <c r="A335" s="7" t="n"/>
      <c r="B335" s="7" t="n"/>
      <c r="C335" s="7" t="n"/>
      <c r="D335" s="7" t="n"/>
      <c r="E335" s="7" t="n"/>
      <c r="F335" s="7" t="n"/>
      <c r="G335" s="8">
        <f>AVERAGE(C335:F335)</f>
        <v/>
      </c>
      <c r="H335" s="8">
        <f>SUM(C335:F335)/4</f>
        <v/>
      </c>
      <c r="I335" s="8">
        <f>IF(H335&lt;7, (0.6*H335) + (0.4*G335), "-")</f>
        <v/>
      </c>
      <c r="J335" s="8">
        <f>IF(H335&lt;2.5, "REPROVADO", IF(H335&lt;7, "FINAL", "APROVADO"))</f>
        <v/>
      </c>
      <c r="K335" s="8">
        <f>IF(H335&lt;7, (12.5 - (1.5*H335)), "-")</f>
        <v/>
      </c>
      <c r="L335" s="8">
        <f>IF(G335&gt;=K335, "AF", "-")</f>
        <v/>
      </c>
    </row>
    <row r="336">
      <c r="A336" s="7" t="n"/>
      <c r="B336" s="7" t="n"/>
      <c r="C336" s="7" t="n"/>
      <c r="D336" s="7" t="n"/>
      <c r="E336" s="7" t="n"/>
      <c r="F336" s="7" t="n"/>
      <c r="G336" s="8">
        <f>AVERAGE(C336:F336)</f>
        <v/>
      </c>
      <c r="H336" s="8">
        <f>SUM(C336:F336)/4</f>
        <v/>
      </c>
      <c r="I336" s="8">
        <f>IF(H336&lt;7, (0.6*H336) + (0.4*G336), "-")</f>
        <v/>
      </c>
      <c r="J336" s="8">
        <f>IF(H336&lt;2.5, "REPROVADO", IF(H336&lt;7, "FINAL", "APROVADO"))</f>
        <v/>
      </c>
      <c r="K336" s="8">
        <f>IF(H336&lt;7, (12.5 - (1.5*H336)), "-")</f>
        <v/>
      </c>
      <c r="L336" s="8">
        <f>IF(G336&gt;=K336, "AF", "-")</f>
        <v/>
      </c>
    </row>
    <row r="337">
      <c r="A337" s="7" t="n"/>
      <c r="B337" s="7" t="n"/>
      <c r="C337" s="7" t="n"/>
      <c r="D337" s="7" t="n"/>
      <c r="E337" s="7" t="n"/>
      <c r="F337" s="7" t="n"/>
      <c r="G337" s="8">
        <f>AVERAGE(C337:F337)</f>
        <v/>
      </c>
      <c r="H337" s="8">
        <f>SUM(C337:F337)/4</f>
        <v/>
      </c>
      <c r="I337" s="8">
        <f>IF(H337&lt;7, (0.6*H337) + (0.4*G337), "-")</f>
        <v/>
      </c>
      <c r="J337" s="8">
        <f>IF(H337&lt;2.5, "REPROVADO", IF(H337&lt;7, "FINAL", "APROVADO"))</f>
        <v/>
      </c>
      <c r="K337" s="8">
        <f>IF(H337&lt;7, (12.5 - (1.5*H337)), "-")</f>
        <v/>
      </c>
      <c r="L337" s="8">
        <f>IF(G337&gt;=K337, "AF", "-")</f>
        <v/>
      </c>
    </row>
    <row r="338">
      <c r="A338" s="7" t="n"/>
      <c r="B338" s="7" t="n"/>
      <c r="C338" s="7" t="n"/>
      <c r="D338" s="7" t="n"/>
      <c r="E338" s="7" t="n"/>
      <c r="F338" s="7" t="n"/>
      <c r="G338" s="8">
        <f>AVERAGE(C338:F338)</f>
        <v/>
      </c>
      <c r="H338" s="8">
        <f>SUM(C338:F338)/4</f>
        <v/>
      </c>
      <c r="I338" s="8">
        <f>IF(H338&lt;7, (0.6*H338) + (0.4*G338), "-")</f>
        <v/>
      </c>
      <c r="J338" s="8">
        <f>IF(H338&lt;2.5, "REPROVADO", IF(H338&lt;7, "FINAL", "APROVADO"))</f>
        <v/>
      </c>
      <c r="K338" s="8">
        <f>IF(H338&lt;7, (12.5 - (1.5*H338)), "-")</f>
        <v/>
      </c>
      <c r="L338" s="8">
        <f>IF(G338&gt;=K338, "AF", "-")</f>
        <v/>
      </c>
    </row>
    <row r="339">
      <c r="A339" s="7" t="n"/>
      <c r="B339" s="7" t="n"/>
      <c r="C339" s="7" t="n"/>
      <c r="D339" s="7" t="n"/>
      <c r="E339" s="7" t="n"/>
      <c r="F339" s="7" t="n"/>
      <c r="G339" s="8">
        <f>AVERAGE(C339:F339)</f>
        <v/>
      </c>
      <c r="H339" s="8">
        <f>SUM(C339:F339)/4</f>
        <v/>
      </c>
      <c r="I339" s="8">
        <f>IF(H339&lt;7, (0.6*H339) + (0.4*G339), "-")</f>
        <v/>
      </c>
      <c r="J339" s="8">
        <f>IF(H339&lt;2.5, "REPROVADO", IF(H339&lt;7, "FINAL", "APROVADO"))</f>
        <v/>
      </c>
      <c r="K339" s="8">
        <f>IF(H339&lt;7, (12.5 - (1.5*H339)), "-")</f>
        <v/>
      </c>
      <c r="L339" s="8">
        <f>IF(G339&gt;=K339, "AF", "-")</f>
        <v/>
      </c>
    </row>
    <row r="340">
      <c r="A340" s="7" t="n"/>
      <c r="B340" s="7" t="n"/>
      <c r="C340" s="7" t="n"/>
      <c r="D340" s="7" t="n"/>
      <c r="E340" s="7" t="n"/>
      <c r="F340" s="7" t="n"/>
      <c r="G340" s="8">
        <f>AVERAGE(C340:F340)</f>
        <v/>
      </c>
      <c r="H340" s="8">
        <f>SUM(C340:F340)/4</f>
        <v/>
      </c>
      <c r="I340" s="8">
        <f>IF(H340&lt;7, (0.6*H340) + (0.4*G340), "-")</f>
        <v/>
      </c>
      <c r="J340" s="8">
        <f>IF(H340&lt;2.5, "REPROVADO", IF(H340&lt;7, "FINAL", "APROVADO"))</f>
        <v/>
      </c>
      <c r="K340" s="8">
        <f>IF(H340&lt;7, (12.5 - (1.5*H340)), "-")</f>
        <v/>
      </c>
      <c r="L340" s="8">
        <f>IF(G340&gt;=K340, "AF", "-")</f>
        <v/>
      </c>
    </row>
    <row r="341">
      <c r="A341" s="7" t="n"/>
      <c r="B341" s="7" t="n"/>
      <c r="C341" s="7" t="n"/>
      <c r="D341" s="7" t="n"/>
      <c r="E341" s="7" t="n"/>
      <c r="F341" s="7" t="n"/>
      <c r="G341" s="8">
        <f>AVERAGE(C341:F341)</f>
        <v/>
      </c>
      <c r="H341" s="8">
        <f>SUM(C341:F341)/4</f>
        <v/>
      </c>
      <c r="I341" s="8">
        <f>IF(H341&lt;7, (0.6*H341) + (0.4*G341), "-")</f>
        <v/>
      </c>
      <c r="J341" s="8">
        <f>IF(H341&lt;2.5, "REPROVADO", IF(H341&lt;7, "FINAL", "APROVADO"))</f>
        <v/>
      </c>
      <c r="K341" s="8">
        <f>IF(H341&lt;7, (12.5 - (1.5*H341)), "-")</f>
        <v/>
      </c>
      <c r="L341" s="8">
        <f>IF(G341&gt;=K341, "AF", "-")</f>
        <v/>
      </c>
    </row>
    <row r="342">
      <c r="A342" s="7" t="n"/>
      <c r="B342" s="7" t="n"/>
      <c r="C342" s="7" t="n"/>
      <c r="D342" s="7" t="n"/>
      <c r="E342" s="7" t="n"/>
      <c r="F342" s="7" t="n"/>
      <c r="G342" s="8">
        <f>AVERAGE(C342:F342)</f>
        <v/>
      </c>
      <c r="H342" s="8">
        <f>SUM(C342:F342)/4</f>
        <v/>
      </c>
      <c r="I342" s="8">
        <f>IF(H342&lt;7, (0.6*H342) + (0.4*G342), "-")</f>
        <v/>
      </c>
      <c r="J342" s="8">
        <f>IF(H342&lt;2.5, "REPROVADO", IF(H342&lt;7, "FINAL", "APROVADO"))</f>
        <v/>
      </c>
      <c r="K342" s="8">
        <f>IF(H342&lt;7, (12.5 - (1.5*H342)), "-")</f>
        <v/>
      </c>
      <c r="L342" s="8">
        <f>IF(G342&gt;=K342, "AF", "-")</f>
        <v/>
      </c>
    </row>
    <row r="343">
      <c r="A343" s="7" t="n"/>
      <c r="B343" s="7" t="n"/>
      <c r="C343" s="7" t="n"/>
      <c r="D343" s="7" t="n"/>
      <c r="E343" s="7" t="n"/>
      <c r="F343" s="7" t="n"/>
      <c r="G343" s="8">
        <f>AVERAGE(C343:F343)</f>
        <v/>
      </c>
      <c r="H343" s="8">
        <f>SUM(C343:F343)/4</f>
        <v/>
      </c>
      <c r="I343" s="8">
        <f>IF(H343&lt;7, (0.6*H343) + (0.4*G343), "-")</f>
        <v/>
      </c>
      <c r="J343" s="8">
        <f>IF(H343&lt;2.5, "REPROVADO", IF(H343&lt;7, "FINAL", "APROVADO"))</f>
        <v/>
      </c>
      <c r="K343" s="8">
        <f>IF(H343&lt;7, (12.5 - (1.5*H343)), "-")</f>
        <v/>
      </c>
      <c r="L343" s="8">
        <f>IF(G343&gt;=K343, "AF", "-")</f>
        <v/>
      </c>
    </row>
    <row r="344">
      <c r="A344" s="7" t="n"/>
      <c r="B344" s="7" t="n"/>
      <c r="C344" s="7" t="n"/>
      <c r="D344" s="7" t="n"/>
      <c r="E344" s="7" t="n"/>
      <c r="F344" s="7" t="n"/>
      <c r="G344" s="8">
        <f>AVERAGE(C344:F344)</f>
        <v/>
      </c>
      <c r="H344" s="8">
        <f>SUM(C344:F344)/4</f>
        <v/>
      </c>
      <c r="I344" s="8">
        <f>IF(H344&lt;7, (0.6*H344) + (0.4*G344), "-")</f>
        <v/>
      </c>
      <c r="J344" s="8">
        <f>IF(H344&lt;2.5, "REPROVADO", IF(H344&lt;7, "FINAL", "APROVADO"))</f>
        <v/>
      </c>
      <c r="K344" s="8">
        <f>IF(H344&lt;7, (12.5 - (1.5*H344)), "-")</f>
        <v/>
      </c>
      <c r="L344" s="8">
        <f>IF(G344&gt;=K344, "AF", "-")</f>
        <v/>
      </c>
    </row>
    <row r="345">
      <c r="A345" s="7" t="n"/>
      <c r="B345" s="7" t="n"/>
      <c r="C345" s="7" t="n"/>
      <c r="D345" s="7" t="n"/>
      <c r="E345" s="7" t="n"/>
      <c r="F345" s="7" t="n"/>
      <c r="G345" s="8">
        <f>AVERAGE(C345:F345)</f>
        <v/>
      </c>
      <c r="H345" s="8">
        <f>SUM(C345:F345)/4</f>
        <v/>
      </c>
      <c r="I345" s="8">
        <f>IF(H345&lt;7, (0.6*H345) + (0.4*G345), "-")</f>
        <v/>
      </c>
      <c r="J345" s="8">
        <f>IF(H345&lt;2.5, "REPROVADO", IF(H345&lt;7, "FINAL", "APROVADO"))</f>
        <v/>
      </c>
      <c r="K345" s="8">
        <f>IF(H345&lt;7, (12.5 - (1.5*H345)), "-")</f>
        <v/>
      </c>
      <c r="L345" s="8">
        <f>IF(G345&gt;=K345, "AF", "-")</f>
        <v/>
      </c>
    </row>
    <row r="346">
      <c r="A346" s="7" t="n"/>
      <c r="B346" s="7" t="n"/>
      <c r="C346" s="7" t="n"/>
      <c r="D346" s="7" t="n"/>
      <c r="E346" s="7" t="n"/>
      <c r="F346" s="7" t="n"/>
      <c r="G346" s="8">
        <f>AVERAGE(C346:F346)</f>
        <v/>
      </c>
      <c r="H346" s="8">
        <f>SUM(C346:F346)/4</f>
        <v/>
      </c>
      <c r="I346" s="8">
        <f>IF(H346&lt;7, (0.6*H346) + (0.4*G346), "-")</f>
        <v/>
      </c>
      <c r="J346" s="8">
        <f>IF(H346&lt;2.5, "REPROVADO", IF(H346&lt;7, "FINAL", "APROVADO"))</f>
        <v/>
      </c>
      <c r="K346" s="8">
        <f>IF(H346&lt;7, (12.5 - (1.5*H346)), "-")</f>
        <v/>
      </c>
      <c r="L346" s="8">
        <f>IF(G346&gt;=K346, "AF", "-")</f>
        <v/>
      </c>
    </row>
    <row r="347">
      <c r="A347" s="7" t="n"/>
      <c r="B347" s="7" t="n"/>
      <c r="C347" s="7" t="n"/>
      <c r="D347" s="7" t="n"/>
      <c r="E347" s="7" t="n"/>
      <c r="F347" s="7" t="n"/>
      <c r="G347" s="8">
        <f>AVERAGE(C347:F347)</f>
        <v/>
      </c>
      <c r="H347" s="8">
        <f>SUM(C347:F347)/4</f>
        <v/>
      </c>
      <c r="I347" s="8">
        <f>IF(H347&lt;7, (0.6*H347) + (0.4*G347), "-")</f>
        <v/>
      </c>
      <c r="J347" s="8">
        <f>IF(H347&lt;2.5, "REPROVADO", IF(H347&lt;7, "FINAL", "APROVADO"))</f>
        <v/>
      </c>
      <c r="K347" s="8">
        <f>IF(H347&lt;7, (12.5 - (1.5*H347)), "-")</f>
        <v/>
      </c>
      <c r="L347" s="8">
        <f>IF(G347&gt;=K347, "AF", "-")</f>
        <v/>
      </c>
    </row>
    <row r="348">
      <c r="A348" s="7" t="n"/>
      <c r="B348" s="7" t="n"/>
      <c r="C348" s="7" t="n"/>
      <c r="D348" s="7" t="n"/>
      <c r="E348" s="7" t="n"/>
      <c r="F348" s="7" t="n"/>
      <c r="G348" s="8">
        <f>AVERAGE(C348:F348)</f>
        <v/>
      </c>
      <c r="H348" s="8">
        <f>SUM(C348:F348)/4</f>
        <v/>
      </c>
      <c r="I348" s="8">
        <f>IF(H348&lt;7, (0.6*H348) + (0.4*G348), "-")</f>
        <v/>
      </c>
      <c r="J348" s="8">
        <f>IF(H348&lt;2.5, "REPROVADO", IF(H348&lt;7, "FINAL", "APROVADO"))</f>
        <v/>
      </c>
      <c r="K348" s="8">
        <f>IF(H348&lt;7, (12.5 - (1.5*H348)), "-")</f>
        <v/>
      </c>
      <c r="L348" s="8">
        <f>IF(G348&gt;=K348, "AF", "-")</f>
        <v/>
      </c>
    </row>
    <row r="349">
      <c r="A349" s="7" t="n"/>
      <c r="B349" s="7" t="n"/>
      <c r="C349" s="7" t="n"/>
      <c r="D349" s="7" t="n"/>
      <c r="E349" s="7" t="n"/>
      <c r="F349" s="7" t="n"/>
      <c r="G349" s="8">
        <f>AVERAGE(C349:F349)</f>
        <v/>
      </c>
      <c r="H349" s="8">
        <f>SUM(C349:F349)/4</f>
        <v/>
      </c>
      <c r="I349" s="8">
        <f>IF(H349&lt;7, (0.6*H349) + (0.4*G349), "-")</f>
        <v/>
      </c>
      <c r="J349" s="8">
        <f>IF(H349&lt;2.5, "REPROVADO", IF(H349&lt;7, "FINAL", "APROVADO"))</f>
        <v/>
      </c>
      <c r="K349" s="8">
        <f>IF(H349&lt;7, (12.5 - (1.5*H349)), "-")</f>
        <v/>
      </c>
      <c r="L349" s="8">
        <f>IF(G349&gt;=K349, "AF", "-")</f>
        <v/>
      </c>
    </row>
    <row r="350">
      <c r="A350" s="7" t="n"/>
      <c r="B350" s="7" t="n"/>
      <c r="C350" s="7" t="n"/>
      <c r="D350" s="7" t="n"/>
      <c r="E350" s="7" t="n"/>
      <c r="F350" s="7" t="n"/>
      <c r="G350" s="8">
        <f>AVERAGE(C350:F350)</f>
        <v/>
      </c>
      <c r="H350" s="8">
        <f>SUM(C350:F350)/4</f>
        <v/>
      </c>
      <c r="I350" s="8">
        <f>IF(H350&lt;7, (0.6*H350) + (0.4*G350), "-")</f>
        <v/>
      </c>
      <c r="J350" s="8">
        <f>IF(H350&lt;2.5, "REPROVADO", IF(H350&lt;7, "FINAL", "APROVADO"))</f>
        <v/>
      </c>
      <c r="K350" s="8">
        <f>IF(H350&lt;7, (12.5 - (1.5*H350)), "-")</f>
        <v/>
      </c>
      <c r="L350" s="8">
        <f>IF(G350&gt;=K350, "AF", "-")</f>
        <v/>
      </c>
    </row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</sheetData>
  <mergeCells count="15">
    <mergeCell ref="N55:R55"/>
    <mergeCell ref="A158:L158"/>
    <mergeCell ref="A1:J1"/>
    <mergeCell ref="A2:L2"/>
    <mergeCell ref="A210:L210"/>
    <mergeCell ref="A54:L54"/>
    <mergeCell ref="N315:R315"/>
    <mergeCell ref="N3:R3"/>
    <mergeCell ref="N263:R263"/>
    <mergeCell ref="N107:R107"/>
    <mergeCell ref="N159:R159"/>
    <mergeCell ref="A106:L106"/>
    <mergeCell ref="A314:L314"/>
    <mergeCell ref="N211:R211"/>
    <mergeCell ref="A262:L26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2025-03-24T21:13:57Z</dcterms:created>
  <dcterms:modified xsi:type="dcterms:W3CDTF">2025-03-24T21:13:59Z</dcterms:modified>
</cp:coreProperties>
</file>