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ICS 6 SEMESTRE\INGENIERÍA DEL SOFTWARE\SEGUNDO PARCIAL\Proyecto final\"/>
    </mc:Choice>
  </mc:AlternateContent>
  <xr:revisionPtr revIDLastSave="0" documentId="13_ncr:1_{478FC373-8A73-442C-AB6F-75CA0A1FD1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I9" i="1" l="1"/>
  <c r="L22" i="2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<sst xmlns="http://schemas.openxmlformats.org/spreadsheetml/2006/main" count="72" uniqueCount="59">
  <si>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</si>
  <si>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</si>
  <si>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</si>
  <si>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</si>
  <si>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</si>
  <si>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</si>
  <si>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</si>
  <si>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</si>
  <si>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</si>
  <si>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</si>
  <si>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</si>
  <si>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</si>
  <si>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</si>
  <si>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</si>
  <si>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</si>
  <si>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</si>
  <si>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</si>
  <si>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</si>
  <si>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</si>
  <si>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</si>
  <si>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</si>
  <si>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</si>
  <si>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</si>
  <si>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</si>
  <si>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</si>
  <si>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</si>
  <si>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</si>
  <si>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</si>
  <si>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</si>
  <si>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</si>
  <si>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</si>
  <si>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</si>
  <si>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</si>
  <si>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</si>
  <si>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Ausencia de un mecanismo eficaz y unificado que permita el registro y monitoreo adecuado de la administración de las vacunas contra el COVID-19.</t>
  </si>
  <si>
    <t>Llevar un registro completo y preciso de las personas vacunadas.</t>
  </si>
  <si>
    <t>Los usuarios pueden registrar la dosis en la aplicación, especificando el tipo y la fecha.</t>
  </si>
  <si>
    <t>Usuario o personal de la salud.</t>
  </si>
  <si>
    <t>1. Creacion de la pagina web.                                         2. Diseño Intuitivo y accesible.</t>
  </si>
  <si>
    <t>Luis Bravo y Carlos Bucay</t>
  </si>
  <si>
    <t>Por medio de los datos registrados.</t>
  </si>
  <si>
    <t>Brinda una visión clara de su estado de vacunación.</t>
  </si>
  <si>
    <t xml:space="preserve">Problema y solución. </t>
  </si>
  <si>
    <t>Dificultades para mantener un registro preciso y actualizado de las dosis administradas a los niños de la Escuela Manco Capack.</t>
  </si>
  <si>
    <t xml:space="preserve">Mantener un registro exacto y actualizado de las dosis administradas durante el proceso de vacunación del año lectivo entrante 2023-2024. </t>
  </si>
  <si>
    <t>La pagina podra proporcionar una lista desplegable con las vacunas administradas a los estudiantes.</t>
  </si>
  <si>
    <t>Dificultad en el monitoreo efectivo de las vacunas en los niños de la escuela Manco Capack en el año lectivo 2023-2024.</t>
  </si>
  <si>
    <t>Lo fundamental para el usuario es el poder visualizar y mantener un registro de vacunación exitosamente, generando un reporte del registro de cada paciente vacunado.</t>
  </si>
  <si>
    <t>Implementar un sistema de registro digital específico para la Escuela Manco Capack, donde los usuarios ingresen la información de las dosis administradas.</t>
  </si>
  <si>
    <t xml:space="preserve">1. Registrar datos (nombre, apellido).           2.Seleccionar el día y mes de vacunación.                        3. Dar click en registro de datos. </t>
  </si>
  <si>
    <t xml:space="preserve">1.Visualizar el registro del usuario. </t>
  </si>
  <si>
    <t>Juan Calero</t>
  </si>
  <si>
    <t>Heidy Benalcázar y Arianys Burbano</t>
  </si>
  <si>
    <t xml:space="preserve">Registros previamente actualzados. </t>
  </si>
  <si>
    <t>Monitorear y controlar las dosis de vacunacion.   con uso de pruebas unitarias.</t>
  </si>
  <si>
    <t>Responsabilidad por parte del área de salud.</t>
  </si>
  <si>
    <t xml:space="preserve">Registros. </t>
  </si>
  <si>
    <t>Monitoreo.</t>
  </si>
  <si>
    <t>Control por parte del área de salud de Puéllaro.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</si>
</sst>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7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" fillId="5" borderId="10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/>
    <xf numFmtId="0" fontId="10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24" xfId="0" applyFont="1" applyBorder="1" applyAlignment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9"/>
  <sheetViews>
    <sheetView showGridLines="0" workbookViewId="0">
      <selection activeCell="K11" sqref="K11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89.25" customHeight="1" x14ac:dyDescent="0.2">
      <c r="B6" s="7" t="s">
        <v>15</v>
      </c>
      <c r="C6" s="8" t="s">
        <v>34</v>
      </c>
      <c r="D6" s="9" t="s">
        <v>35</v>
      </c>
      <c r="E6" s="8" t="s">
        <v>36</v>
      </c>
      <c r="F6" s="10" t="s">
        <v>37</v>
      </c>
      <c r="G6" s="9" t="s">
        <v>38</v>
      </c>
      <c r="H6" s="8" t="s">
        <v>39</v>
      </c>
      <c r="I6" s="11">
        <v>48</v>
      </c>
      <c r="J6" s="12">
        <v>45120</v>
      </c>
      <c r="K6" s="11" t="s">
        <v>16</v>
      </c>
      <c r="L6" s="11" t="s">
        <v>17</v>
      </c>
      <c r="M6" s="9" t="s">
        <v>40</v>
      </c>
      <c r="N6" s="14" t="s">
        <v>41</v>
      </c>
      <c r="O6" s="13" t="s">
        <v>42</v>
      </c>
    </row>
    <row r="7" spans="1:26" ht="93.75" customHeight="1" x14ac:dyDescent="0.2">
      <c r="B7" s="7" t="s">
        <v>18</v>
      </c>
      <c r="C7" s="9" t="s">
        <v>43</v>
      </c>
      <c r="D7" s="8" t="s">
        <v>44</v>
      </c>
      <c r="E7" s="8" t="s">
        <v>45</v>
      </c>
      <c r="F7" s="8" t="s">
        <v>37</v>
      </c>
      <c r="G7" s="9" t="s">
        <v>49</v>
      </c>
      <c r="H7" s="8" t="s">
        <v>51</v>
      </c>
      <c r="I7" s="11">
        <v>45</v>
      </c>
      <c r="J7" s="12">
        <v>45120</v>
      </c>
      <c r="K7" s="11" t="s">
        <v>16</v>
      </c>
      <c r="L7" s="14" t="s">
        <v>17</v>
      </c>
      <c r="M7" s="9" t="s">
        <v>53</v>
      </c>
      <c r="N7" s="8" t="s">
        <v>55</v>
      </c>
      <c r="O7" s="15" t="s">
        <v>56</v>
      </c>
    </row>
    <row r="8" spans="1:26" ht="105" customHeight="1" x14ac:dyDescent="0.2">
      <c r="A8" s="16"/>
      <c r="B8" s="7" t="s">
        <v>19</v>
      </c>
      <c r="C8" s="8" t="s">
        <v>46</v>
      </c>
      <c r="D8" s="17" t="s">
        <v>47</v>
      </c>
      <c r="E8" s="17" t="s">
        <v>48</v>
      </c>
      <c r="F8" s="13" t="s">
        <v>37</v>
      </c>
      <c r="G8" s="17" t="s">
        <v>50</v>
      </c>
      <c r="H8" s="18" t="s">
        <v>52</v>
      </c>
      <c r="I8" s="42">
        <v>24</v>
      </c>
      <c r="J8" s="19">
        <v>45120</v>
      </c>
      <c r="K8" s="11" t="s">
        <v>16</v>
      </c>
      <c r="L8" s="14" t="s">
        <v>17</v>
      </c>
      <c r="M8" s="9" t="s">
        <v>54</v>
      </c>
      <c r="N8" s="8" t="s">
        <v>58</v>
      </c>
      <c r="O8" s="8" t="s">
        <v>57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9.5" customHeight="1" x14ac:dyDescent="0.2">
      <c r="I9" s="43">
        <f>SUM(I6:I8)</f>
        <v>117</v>
      </c>
      <c r="J9" s="3"/>
      <c r="K9" s="20"/>
      <c r="L9" s="3"/>
    </row>
    <row r="10" spans="1:26" ht="19.5" customHeight="1" x14ac:dyDescent="0.25">
      <c r="I10" s="1"/>
      <c r="J10" s="1"/>
      <c r="K10" s="2"/>
      <c r="L10" s="3"/>
    </row>
    <row r="11" spans="1:26" ht="19.5" customHeight="1" x14ac:dyDescent="0.25">
      <c r="I11" s="1"/>
      <c r="J11" s="1"/>
      <c r="K11" s="2"/>
      <c r="L11" s="3"/>
    </row>
    <row r="12" spans="1:26" ht="19.5" customHeight="1" x14ac:dyDescent="0.25">
      <c r="I12" s="1"/>
      <c r="J12" s="1"/>
      <c r="K12" s="2"/>
      <c r="L12" s="3"/>
    </row>
    <row r="13" spans="1:26" ht="19.5" customHeight="1" x14ac:dyDescent="0.2">
      <c r="I13" s="1"/>
      <c r="J13" s="1"/>
      <c r="K13" s="21"/>
      <c r="L13" s="3"/>
    </row>
    <row r="14" spans="1:26" ht="19.5" customHeight="1" x14ac:dyDescent="0.2">
      <c r="I14" s="1"/>
      <c r="J14" s="1"/>
      <c r="K14" s="21"/>
      <c r="L14" s="3"/>
    </row>
    <row r="15" spans="1:26" ht="19.5" customHeight="1" x14ac:dyDescent="0.25">
      <c r="I15" s="1"/>
      <c r="J15" s="1"/>
      <c r="K15" s="2"/>
      <c r="L15" s="3"/>
    </row>
    <row r="16" spans="1:26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 t="s">
        <v>16</v>
      </c>
      <c r="L18" s="1" t="s">
        <v>20</v>
      </c>
      <c r="M18" s="4"/>
    </row>
    <row r="19" spans="9:13" ht="19.5" customHeight="1" x14ac:dyDescent="0.25">
      <c r="I19" s="1"/>
      <c r="J19" s="1"/>
      <c r="K19" s="2" t="s">
        <v>21</v>
      </c>
      <c r="L19" s="1" t="s">
        <v>22</v>
      </c>
      <c r="M19" s="4"/>
    </row>
    <row r="20" spans="9:13" ht="19.5" customHeight="1" x14ac:dyDescent="0.25">
      <c r="I20" s="1"/>
      <c r="J20" s="1"/>
      <c r="K20" s="2" t="s">
        <v>23</v>
      </c>
      <c r="L20" s="1" t="s">
        <v>17</v>
      </c>
      <c r="M20" s="4"/>
    </row>
    <row r="21" spans="9:13" ht="19.5" customHeight="1" x14ac:dyDescent="0.25">
      <c r="I21" s="1"/>
      <c r="J21" s="1"/>
      <c r="K21" s="2"/>
      <c r="L21" s="1" t="s">
        <v>24</v>
      </c>
      <c r="M21" s="4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">
      <c r="I988" s="3"/>
      <c r="J988" s="3"/>
      <c r="K988" s="20"/>
      <c r="L988" s="3"/>
    </row>
    <row r="989" spans="9:12" ht="15.75" customHeight="1" x14ac:dyDescent="0.2">
      <c r="I989" s="3"/>
      <c r="J989" s="3"/>
      <c r="K989" s="20"/>
      <c r="L989" s="3"/>
    </row>
  </sheetData>
  <mergeCells count="1">
    <mergeCell ref="B3:O3"/>
  </mergeCells>
  <dataValidations count="2">
    <dataValidation type="list" allowBlank="1" showErrorMessage="1" sqref="L6:L8" xr:uid="{00000000-0002-0000-0000-000000000000}">
      <formula1>$L$18:$L$21</formula1>
    </dataValidation>
    <dataValidation type="list" allowBlank="1" showErrorMessage="1" sqref="K6:K8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3" width="10.625" customWidth="1"/>
    <col min="4" max="4" width="11.875" customWidth="1"/>
    <col min="5" max="5" width="10.625" customWidth="1"/>
    <col min="6" max="6" width="18.5" customWidth="1"/>
    <col min="7" max="7" width="10.625" customWidth="1"/>
    <col min="8" max="8" width="21.5" customWidth="1"/>
    <col min="9" max="10" width="10.625" customWidth="1"/>
    <col min="11" max="11" width="7.625" customWidth="1"/>
    <col min="12" max="12" width="8.875" customWidth="1"/>
    <col min="13" max="14" width="10.625" customWidth="1"/>
    <col min="15" max="15" width="11.25" customWidth="1"/>
    <col min="16" max="16" width="3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77" t="s">
        <v>25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5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4" t="s">
        <v>1</v>
      </c>
      <c r="D9" s="25"/>
      <c r="E9" s="64" t="s">
        <v>26</v>
      </c>
      <c r="F9" s="65"/>
      <c r="G9" s="25"/>
      <c r="H9" s="64" t="s">
        <v>11</v>
      </c>
      <c r="I9" s="65"/>
      <c r="J9" s="26"/>
      <c r="K9" s="26"/>
      <c r="L9" s="26"/>
      <c r="M9" s="26"/>
      <c r="N9" s="26"/>
      <c r="O9" s="26"/>
      <c r="P9" s="41"/>
    </row>
    <row r="10" spans="2:16" ht="30" customHeight="1" x14ac:dyDescent="0.2">
      <c r="B10" s="40"/>
      <c r="C10" s="27" t="s">
        <v>19</v>
      </c>
      <c r="D10" s="28"/>
      <c r="E10" s="66" t="str">
        <f>VLOOKUP(C10,'Formato descripción HU'!B6:O8,5,0)</f>
        <v>Usuario o personal de la salud.</v>
      </c>
      <c r="F10" s="65"/>
      <c r="G10" s="29"/>
      <c r="H10" s="66" t="str">
        <f>VLOOKUP(C10,'Formato descripción HU'!B6:O8,11,0)</f>
        <v>Terminado</v>
      </c>
      <c r="I10" s="65"/>
      <c r="J10" s="29"/>
      <c r="K10" s="26"/>
      <c r="L10" s="26"/>
      <c r="M10" s="26"/>
      <c r="N10" s="26"/>
      <c r="O10" s="26"/>
      <c r="P10" s="41"/>
    </row>
    <row r="11" spans="2:16" ht="9.75" customHeight="1" x14ac:dyDescent="0.2">
      <c r="B11" s="40"/>
      <c r="C11" s="30"/>
      <c r="D11" s="28"/>
      <c r="E11" s="31"/>
      <c r="F11" s="31"/>
      <c r="G11" s="29"/>
      <c r="H11" s="31"/>
      <c r="I11" s="31"/>
      <c r="J11" s="29"/>
      <c r="K11" s="31"/>
      <c r="L11" s="31"/>
      <c r="M11" s="26"/>
      <c r="N11" s="31"/>
      <c r="O11" s="31"/>
      <c r="P11" s="41"/>
    </row>
    <row r="12" spans="2:16" ht="30" customHeight="1" x14ac:dyDescent="0.2">
      <c r="B12" s="40"/>
      <c r="C12" s="24" t="s">
        <v>27</v>
      </c>
      <c r="D12" s="28"/>
      <c r="E12" s="64" t="s">
        <v>10</v>
      </c>
      <c r="F12" s="65"/>
      <c r="G12" s="29"/>
      <c r="H12" s="64" t="s">
        <v>28</v>
      </c>
      <c r="I12" s="65"/>
      <c r="J12" s="29"/>
      <c r="K12" s="31"/>
      <c r="L12" s="31"/>
      <c r="M12" s="26"/>
      <c r="N12" s="31"/>
      <c r="O12" s="31"/>
      <c r="P12" s="41"/>
    </row>
    <row r="13" spans="2:16" ht="30" customHeight="1" x14ac:dyDescent="0.2">
      <c r="B13" s="40"/>
      <c r="C13" s="27">
        <f>VLOOKUP('Historia de Usuario'!C10,'Formato descripción HU'!B6:O8,8,0)</f>
        <v>24</v>
      </c>
      <c r="D13" s="28"/>
      <c r="E13" s="66" t="str">
        <f>VLOOKUP(C10,'Formato descripción HU'!B6:O8,10,0)</f>
        <v>Alta</v>
      </c>
      <c r="F13" s="65"/>
      <c r="G13" s="29"/>
      <c r="H13" s="66" t="str">
        <f>VLOOKUP(C10,'Formato descripción HU'!B6:O8,7,0)</f>
        <v>Heidy Benalcázar y Arianys Burbano</v>
      </c>
      <c r="I13" s="65"/>
      <c r="J13" s="29"/>
      <c r="K13" s="31"/>
      <c r="L13" s="31"/>
      <c r="M13" s="26"/>
      <c r="N13" s="31"/>
      <c r="O13" s="31"/>
      <c r="P13" s="41"/>
    </row>
    <row r="14" spans="2:16" ht="9.75" customHeight="1" x14ac:dyDescent="0.2">
      <c r="B14" s="40"/>
      <c r="C14" s="26"/>
      <c r="D14" s="28"/>
      <c r="E14" s="26"/>
      <c r="F14" s="26"/>
      <c r="G14" s="29"/>
      <c r="H14" s="29"/>
      <c r="I14" s="26"/>
      <c r="J14" s="26"/>
      <c r="K14" s="26"/>
      <c r="L14" s="26"/>
      <c r="M14" s="26"/>
      <c r="N14" s="26"/>
      <c r="O14" s="26"/>
      <c r="P14" s="41"/>
    </row>
    <row r="15" spans="2:16" ht="19.5" customHeight="1" x14ac:dyDescent="0.2">
      <c r="B15" s="40"/>
      <c r="C15" s="46" t="s">
        <v>29</v>
      </c>
      <c r="D15" s="79" t="str">
        <f>VLOOKUP(C10,'Formato descripción HU'!B6:O8,3,0)</f>
        <v>Lo fundamental para el usuario es el poder visualizar y mantener un registro de vacunación exitosamente, generando un reporte del registro de cada paciente vacunado.</v>
      </c>
      <c r="E15" s="68"/>
      <c r="F15" s="26"/>
      <c r="G15" s="46" t="s">
        <v>30</v>
      </c>
      <c r="H15" s="79" t="str">
        <f>VLOOKUP(C10,'Formato descripción HU'!B6:O8,4,0)</f>
        <v>Implementar un sistema de registro digital específico para la Escuela Manco Capack, donde los usuarios ingresen la información de las dosis administradas.</v>
      </c>
      <c r="I15" s="75"/>
      <c r="J15" s="68"/>
      <c r="K15" s="26"/>
      <c r="L15" s="46" t="s">
        <v>31</v>
      </c>
      <c r="M15" s="49" t="str">
        <f>VLOOKUP(C10,'Formato descripción HU'!B6:O8,6,0)</f>
        <v xml:space="preserve">1.Visualizar el registro del usuario. </v>
      </c>
      <c r="N15" s="50"/>
      <c r="O15" s="51"/>
      <c r="P15" s="41"/>
    </row>
    <row r="16" spans="2:16" ht="19.5" customHeight="1" x14ac:dyDescent="0.2">
      <c r="B16" s="40"/>
      <c r="C16" s="47"/>
      <c r="D16" s="72"/>
      <c r="E16" s="73"/>
      <c r="F16" s="26"/>
      <c r="G16" s="47"/>
      <c r="H16" s="72"/>
      <c r="I16" s="45"/>
      <c r="J16" s="73"/>
      <c r="K16" s="26"/>
      <c r="L16" s="47"/>
      <c r="M16" s="52"/>
      <c r="N16" s="53"/>
      <c r="O16" s="54"/>
      <c r="P16" s="41"/>
    </row>
    <row r="17" spans="2:16" ht="76.5" customHeight="1" x14ac:dyDescent="0.2">
      <c r="B17" s="40"/>
      <c r="C17" s="48"/>
      <c r="D17" s="69"/>
      <c r="E17" s="70"/>
      <c r="F17" s="26"/>
      <c r="G17" s="48"/>
      <c r="H17" s="69"/>
      <c r="I17" s="76"/>
      <c r="J17" s="70"/>
      <c r="K17" s="26"/>
      <c r="L17" s="48"/>
      <c r="M17" s="55"/>
      <c r="N17" s="56"/>
      <c r="O17" s="57"/>
      <c r="P17" s="41"/>
    </row>
    <row r="18" spans="2:16" ht="9.75" customHeight="1" x14ac:dyDescent="0.2">
      <c r="B18" s="40"/>
      <c r="C18" s="26"/>
      <c r="D18" s="26"/>
      <c r="E18" s="26"/>
      <c r="F18" s="26"/>
      <c r="G18" s="29"/>
      <c r="H18" s="29"/>
      <c r="I18" s="29"/>
      <c r="J18" s="26"/>
      <c r="K18" s="26"/>
      <c r="L18" s="26"/>
      <c r="M18" s="26"/>
      <c r="N18" s="26"/>
      <c r="O18" s="26"/>
      <c r="P18" s="41"/>
    </row>
    <row r="19" spans="2:16" ht="19.5" customHeight="1" x14ac:dyDescent="0.2">
      <c r="B19" s="40"/>
      <c r="C19" s="67" t="s">
        <v>32</v>
      </c>
      <c r="D19" s="68"/>
      <c r="E19" s="58" t="str">
        <f>VLOOKUP(C10,'Formato descripción HU'!B6:O8,14,0)</f>
        <v>Monitoreo.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41"/>
    </row>
    <row r="20" spans="2:16" ht="19.5" customHeight="1" x14ac:dyDescent="0.2">
      <c r="B20" s="40"/>
      <c r="C20" s="69"/>
      <c r="D20" s="7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41"/>
    </row>
    <row r="21" spans="2:16" ht="9.75" customHeight="1" x14ac:dyDescent="0.2">
      <c r="B21" s="4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1"/>
    </row>
    <row r="22" spans="2:16" ht="19.5" customHeight="1" x14ac:dyDescent="0.2">
      <c r="B22" s="40"/>
      <c r="C22" s="71" t="s">
        <v>33</v>
      </c>
      <c r="D22" s="68"/>
      <c r="E22" s="74" t="str">
        <f>VLOOKUP(C10,'Formato descripción HU'!B6:O8,12,0)</f>
        <v>Monitorear y controlar las dosis de vacunacion.   con uso de pruebas unitarias.</v>
      </c>
      <c r="F22" s="75"/>
      <c r="G22" s="75"/>
      <c r="H22" s="68"/>
      <c r="I22" s="26"/>
      <c r="J22" s="71" t="s">
        <v>13</v>
      </c>
      <c r="K22" s="68"/>
      <c r="L22" s="74" t="str">
        <f>VLOOKUP(C10,'Formato descripción HU'!B6:O8,13,0)</f>
        <v>Control por parte del área de salud de Puéllaro.</v>
      </c>
      <c r="M22" s="75"/>
      <c r="N22" s="75"/>
      <c r="O22" s="68"/>
      <c r="P22" s="41"/>
    </row>
    <row r="23" spans="2:16" ht="19.5" customHeight="1" x14ac:dyDescent="0.2">
      <c r="B23" s="40"/>
      <c r="C23" s="72"/>
      <c r="D23" s="73"/>
      <c r="E23" s="72"/>
      <c r="F23" s="45"/>
      <c r="G23" s="45"/>
      <c r="H23" s="73"/>
      <c r="I23" s="26"/>
      <c r="J23" s="72"/>
      <c r="K23" s="73"/>
      <c r="L23" s="72"/>
      <c r="M23" s="45"/>
      <c r="N23" s="45"/>
      <c r="O23" s="73"/>
      <c r="P23" s="41"/>
    </row>
    <row r="24" spans="2:16" ht="19.5" customHeight="1" x14ac:dyDescent="0.2">
      <c r="B24" s="40"/>
      <c r="C24" s="69"/>
      <c r="D24" s="70"/>
      <c r="E24" s="69"/>
      <c r="F24" s="76"/>
      <c r="G24" s="76"/>
      <c r="H24" s="70"/>
      <c r="I24" s="26"/>
      <c r="J24" s="69"/>
      <c r="K24" s="70"/>
      <c r="L24" s="69"/>
      <c r="M24" s="76"/>
      <c r="N24" s="76"/>
      <c r="O24" s="70"/>
      <c r="P24" s="41"/>
    </row>
    <row r="25" spans="2:16" ht="9.75" customHeight="1" x14ac:dyDescent="0.2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LUIS MIGUEL</cp:lastModifiedBy>
  <cp:revision/>
  <dcterms:created xsi:type="dcterms:W3CDTF">2019-10-21T15:37:14Z</dcterms:created>
  <dcterms:modified xsi:type="dcterms:W3CDTF">2023-08-22T04:10:40Z</dcterms:modified>
  <cp:category/>
  <cp:contentStatus/>
</cp:coreProperties>
</file>