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mcastanedame/Documents/TÉLÉCOM/TROISIÈME ANNÈ/PRIM/Results/"/>
    </mc:Choice>
  </mc:AlternateContent>
  <xr:revisionPtr revIDLastSave="0" documentId="13_ncr:1_{648ACE71-3468-934D-B6E5-47E220CD8017}" xr6:coauthVersionLast="47" xr6:coauthVersionMax="47" xr10:uidLastSave="{00000000-0000-0000-0000-000000000000}"/>
  <bookViews>
    <workbookView xWindow="0" yWindow="760" windowWidth="34200" windowHeight="21380" xr2:uid="{09D1F453-1C5E-E945-B42A-31731276916B}"/>
  </bookViews>
  <sheets>
    <sheet name="Resume" sheetId="5" r:id="rId1"/>
    <sheet name="Samson" sheetId="1" r:id="rId2"/>
    <sheet name="Urban4" sheetId="2" r:id="rId3"/>
    <sheet name="Urban5" sheetId="3" r:id="rId4"/>
    <sheet name="Urban6" sheetId="4" r:id="rId5"/>
    <sheet name="Jasper Ridge" sheetId="7" r:id="rId6"/>
    <sheet name="Cupri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" l="1"/>
  <c r="H3" i="5"/>
  <c r="H45" i="5" l="1"/>
  <c r="G45" i="5"/>
  <c r="D45" i="5"/>
  <c r="C45" i="5"/>
  <c r="H24" i="5"/>
  <c r="G24" i="5"/>
  <c r="D24" i="5"/>
  <c r="C24" i="5"/>
  <c r="G3" i="5"/>
  <c r="D3" i="5"/>
  <c r="C3" i="5"/>
  <c r="Q12" i="4"/>
  <c r="R12" i="4"/>
  <c r="Q13" i="4"/>
  <c r="R13" i="4"/>
  <c r="Q4" i="4"/>
  <c r="G25" i="5" s="1"/>
  <c r="S55" i="5"/>
  <c r="R55" i="5"/>
  <c r="N40" i="5"/>
  <c r="M40" i="5"/>
  <c r="S32" i="5"/>
  <c r="R32" i="5"/>
  <c r="N32" i="5"/>
  <c r="M32" i="5"/>
  <c r="S3" i="5"/>
  <c r="R3" i="5"/>
  <c r="N3" i="5"/>
  <c r="M3" i="5"/>
  <c r="M4" i="7"/>
  <c r="N4" i="7"/>
  <c r="M5" i="7"/>
  <c r="N5" i="7"/>
  <c r="M6" i="7"/>
  <c r="G48" i="5" s="1"/>
  <c r="N6" i="7"/>
  <c r="M7" i="7"/>
  <c r="N7" i="7"/>
  <c r="H49" i="5" s="1"/>
  <c r="M8" i="7"/>
  <c r="N8" i="7"/>
  <c r="M9" i="7"/>
  <c r="N9" i="7"/>
  <c r="M10" i="7"/>
  <c r="G52" i="5" s="1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H59" i="5" s="1"/>
  <c r="M18" i="7"/>
  <c r="G60" i="5" s="1"/>
  <c r="N18" i="7"/>
  <c r="M19" i="7"/>
  <c r="G61" i="5" s="1"/>
  <c r="N19" i="7"/>
  <c r="H61" i="5" s="1"/>
  <c r="M20" i="7"/>
  <c r="N20" i="7"/>
  <c r="M21" i="7"/>
  <c r="N21" i="7"/>
  <c r="H63" i="5" s="1"/>
  <c r="M22" i="7"/>
  <c r="G46" i="5" s="1"/>
  <c r="N22" i="7"/>
  <c r="M23" i="7"/>
  <c r="G47" i="5" s="1"/>
  <c r="N23" i="7"/>
  <c r="M24" i="7"/>
  <c r="N24" i="7"/>
  <c r="M25" i="7"/>
  <c r="N25" i="7"/>
  <c r="M26" i="7"/>
  <c r="G50" i="5" s="1"/>
  <c r="N26" i="7"/>
  <c r="M27" i="7"/>
  <c r="N27" i="7"/>
  <c r="M28" i="7"/>
  <c r="N28" i="7"/>
  <c r="M29" i="7"/>
  <c r="N29" i="7"/>
  <c r="M30" i="7"/>
  <c r="G54" i="5" s="1"/>
  <c r="N30" i="7"/>
  <c r="M31" i="7"/>
  <c r="N31" i="7"/>
  <c r="H55" i="5" s="1"/>
  <c r="M32" i="7"/>
  <c r="N32" i="7"/>
  <c r="M33" i="7"/>
  <c r="N33" i="7"/>
  <c r="M34" i="7"/>
  <c r="G58" i="5" s="1"/>
  <c r="N34" i="7"/>
  <c r="M35" i="7"/>
  <c r="G59" i="5" s="1"/>
  <c r="N35" i="7"/>
  <c r="M36" i="7"/>
  <c r="N36" i="7"/>
  <c r="M37" i="7"/>
  <c r="N37" i="7"/>
  <c r="M38" i="7"/>
  <c r="G62" i="5" s="1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H60" i="5" s="1"/>
  <c r="M55" i="7"/>
  <c r="N55" i="7"/>
  <c r="M56" i="7"/>
  <c r="N56" i="7"/>
  <c r="M57" i="7"/>
  <c r="N57" i="7"/>
  <c r="G49" i="5"/>
  <c r="G53" i="5"/>
  <c r="H53" i="5"/>
  <c r="H51" i="5"/>
  <c r="H52" i="5"/>
  <c r="G57" i="5"/>
  <c r="H46" i="5"/>
  <c r="G51" i="5"/>
  <c r="H54" i="5"/>
  <c r="G55" i="5"/>
  <c r="H62" i="5"/>
  <c r="G63" i="5"/>
  <c r="H48" i="5"/>
  <c r="H56" i="5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C16" i="6"/>
  <c r="AD16" i="6"/>
  <c r="AC17" i="6"/>
  <c r="AD17" i="6"/>
  <c r="AC18" i="6"/>
  <c r="AD18" i="6"/>
  <c r="AC19" i="6"/>
  <c r="AD19" i="6"/>
  <c r="AC20" i="6"/>
  <c r="AD20" i="6"/>
  <c r="AC21" i="6"/>
  <c r="AD21" i="6"/>
  <c r="AC22" i="6"/>
  <c r="AD22" i="6"/>
  <c r="AC23" i="6"/>
  <c r="AD23" i="6"/>
  <c r="AC24" i="6"/>
  <c r="AD24" i="6"/>
  <c r="AC25" i="6"/>
  <c r="AD25" i="6"/>
  <c r="AC26" i="6"/>
  <c r="AD26" i="6"/>
  <c r="AC27" i="6"/>
  <c r="AD27" i="6"/>
  <c r="AC28" i="6"/>
  <c r="AD28" i="6"/>
  <c r="AC29" i="6"/>
  <c r="AD29" i="6"/>
  <c r="AC30" i="6"/>
  <c r="AD30" i="6"/>
  <c r="AC31" i="6"/>
  <c r="AD31" i="6"/>
  <c r="AC32" i="6"/>
  <c r="AD32" i="6"/>
  <c r="AC33" i="6"/>
  <c r="AD33" i="6"/>
  <c r="AC34" i="6"/>
  <c r="AD34" i="6"/>
  <c r="AC35" i="6"/>
  <c r="AD35" i="6"/>
  <c r="AC36" i="6"/>
  <c r="AD36" i="6"/>
  <c r="AC37" i="6"/>
  <c r="AD37" i="6"/>
  <c r="AC38" i="6"/>
  <c r="AD38" i="6"/>
  <c r="AC39" i="6"/>
  <c r="AD39" i="6"/>
  <c r="AC40" i="6"/>
  <c r="AD40" i="6"/>
  <c r="AC41" i="6"/>
  <c r="AD41" i="6"/>
  <c r="AC42" i="6"/>
  <c r="AD42" i="6"/>
  <c r="AC43" i="6"/>
  <c r="AD43" i="6"/>
  <c r="AC44" i="6"/>
  <c r="AD44" i="6"/>
  <c r="AC45" i="6"/>
  <c r="AD45" i="6"/>
  <c r="AC46" i="6"/>
  <c r="AD46" i="6"/>
  <c r="AC47" i="6"/>
  <c r="AD47" i="6"/>
  <c r="AC48" i="6"/>
  <c r="AD48" i="6"/>
  <c r="AC49" i="6"/>
  <c r="AD49" i="6"/>
  <c r="AC50" i="6"/>
  <c r="AD50" i="6"/>
  <c r="AC51" i="6"/>
  <c r="AD51" i="6"/>
  <c r="AC52" i="6"/>
  <c r="AD52" i="6"/>
  <c r="AC53" i="6"/>
  <c r="AD53" i="6"/>
  <c r="AC54" i="6"/>
  <c r="AD54" i="6"/>
  <c r="AC55" i="6"/>
  <c r="AD55" i="6"/>
  <c r="AC56" i="6"/>
  <c r="AD56" i="6"/>
  <c r="AC57" i="6"/>
  <c r="AD57" i="6"/>
  <c r="C48" i="5"/>
  <c r="C62" i="5"/>
  <c r="M3" i="7"/>
  <c r="N3" i="7"/>
  <c r="AC3" i="6"/>
  <c r="AD3" i="6"/>
  <c r="C52" i="5"/>
  <c r="C54" i="5"/>
  <c r="C46" i="5"/>
  <c r="H47" i="5"/>
  <c r="H50" i="5"/>
  <c r="H57" i="5"/>
  <c r="H58" i="5"/>
  <c r="G56" i="5"/>
  <c r="H34" i="5"/>
  <c r="G34" i="5"/>
  <c r="H33" i="5"/>
  <c r="G33" i="5"/>
  <c r="H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4" i="5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40" i="4"/>
  <c r="Q57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40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2" i="4"/>
  <c r="R5" i="4"/>
  <c r="H26" i="5" s="1"/>
  <c r="R6" i="4"/>
  <c r="H27" i="5" s="1"/>
  <c r="R7" i="4"/>
  <c r="H28" i="5" s="1"/>
  <c r="R8" i="4"/>
  <c r="H29" i="5" s="1"/>
  <c r="R9" i="4"/>
  <c r="H30" i="5" s="1"/>
  <c r="R10" i="4"/>
  <c r="H31" i="5" s="1"/>
  <c r="R11" i="4"/>
  <c r="H32" i="5" s="1"/>
  <c r="R14" i="4"/>
  <c r="H35" i="5" s="1"/>
  <c r="R15" i="4"/>
  <c r="H36" i="5" s="1"/>
  <c r="R16" i="4"/>
  <c r="H37" i="5" s="1"/>
  <c r="R17" i="4"/>
  <c r="H38" i="5" s="1"/>
  <c r="R18" i="4"/>
  <c r="H39" i="5" s="1"/>
  <c r="R19" i="4"/>
  <c r="H40" i="5" s="1"/>
  <c r="R20" i="4"/>
  <c r="H41" i="5" s="1"/>
  <c r="S11" i="5" s="1"/>
  <c r="R21" i="4"/>
  <c r="H42" i="5" s="1"/>
  <c r="R4" i="4"/>
  <c r="Q5" i="4"/>
  <c r="G26" i="5" s="1"/>
  <c r="Q6" i="4"/>
  <c r="G27" i="5" s="1"/>
  <c r="Q7" i="4"/>
  <c r="G28" i="5" s="1"/>
  <c r="Q8" i="4"/>
  <c r="G29" i="5" s="1"/>
  <c r="Q9" i="4"/>
  <c r="G30" i="5" s="1"/>
  <c r="Q10" i="4"/>
  <c r="G31" i="5" s="1"/>
  <c r="Q11" i="4"/>
  <c r="G32" i="5" s="1"/>
  <c r="Q14" i="4"/>
  <c r="G35" i="5" s="1"/>
  <c r="Q15" i="4"/>
  <c r="G36" i="5" s="1"/>
  <c r="Q16" i="4"/>
  <c r="G37" i="5" s="1"/>
  <c r="Q17" i="4"/>
  <c r="G38" i="5" s="1"/>
  <c r="Q18" i="4"/>
  <c r="G39" i="5" s="1"/>
  <c r="Q19" i="4"/>
  <c r="G40" i="5" s="1"/>
  <c r="Q20" i="4"/>
  <c r="G41" i="5" s="1"/>
  <c r="R11" i="5" s="1"/>
  <c r="Q21" i="4"/>
  <c r="G42" i="5" s="1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40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22" i="3"/>
  <c r="P5" i="3"/>
  <c r="P6" i="3"/>
  <c r="P7" i="3"/>
  <c r="P8" i="3"/>
  <c r="P9" i="3"/>
  <c r="H9" i="5" s="1"/>
  <c r="P10" i="3"/>
  <c r="P11" i="3"/>
  <c r="P12" i="3"/>
  <c r="P13" i="3"/>
  <c r="P14" i="3"/>
  <c r="P15" i="3"/>
  <c r="P16" i="3"/>
  <c r="P17" i="3"/>
  <c r="P18" i="3"/>
  <c r="P19" i="3"/>
  <c r="P20" i="3"/>
  <c r="P21" i="3"/>
  <c r="P4" i="3"/>
  <c r="O5" i="3"/>
  <c r="O6" i="3"/>
  <c r="O7" i="3"/>
  <c r="O8" i="3"/>
  <c r="O9" i="3"/>
  <c r="O10" i="3"/>
  <c r="O11" i="3"/>
  <c r="O12" i="3"/>
  <c r="O13" i="3"/>
  <c r="G13" i="5" s="1"/>
  <c r="O14" i="3"/>
  <c r="O15" i="3"/>
  <c r="O16" i="3"/>
  <c r="O17" i="3"/>
  <c r="O18" i="3"/>
  <c r="O19" i="3"/>
  <c r="O20" i="3"/>
  <c r="O21" i="3"/>
  <c r="O4" i="3"/>
  <c r="G4" i="5" s="1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4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4" i="2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R3" i="4"/>
  <c r="Q3" i="4"/>
  <c r="P3" i="3"/>
  <c r="O3" i="3"/>
  <c r="N3" i="2"/>
  <c r="M3" i="2"/>
  <c r="L3" i="1"/>
  <c r="K3" i="1"/>
  <c r="H15" i="5" l="1"/>
  <c r="G5" i="5"/>
  <c r="G14" i="5"/>
  <c r="G21" i="5"/>
  <c r="H21" i="5"/>
  <c r="H13" i="5"/>
  <c r="H5" i="5"/>
  <c r="G15" i="5"/>
  <c r="G11" i="5"/>
  <c r="G19" i="5"/>
  <c r="G20" i="5"/>
  <c r="G12" i="5"/>
  <c r="H4" i="5"/>
  <c r="H6" i="5"/>
  <c r="G16" i="5"/>
  <c r="G8" i="5"/>
  <c r="H18" i="5"/>
  <c r="G7" i="5"/>
  <c r="G18" i="5"/>
  <c r="H20" i="5"/>
  <c r="H17" i="5"/>
  <c r="G10" i="5"/>
  <c r="H12" i="5"/>
  <c r="H10" i="5"/>
  <c r="G6" i="5"/>
  <c r="H16" i="5"/>
  <c r="H8" i="5"/>
  <c r="H7" i="5"/>
  <c r="G17" i="5"/>
  <c r="G9" i="5"/>
  <c r="H19" i="5"/>
  <c r="H11" i="5"/>
  <c r="D53" i="5"/>
  <c r="D46" i="5"/>
  <c r="D47" i="5"/>
  <c r="C56" i="5"/>
  <c r="D62" i="5"/>
  <c r="D50" i="5"/>
  <c r="D51" i="5"/>
  <c r="D55" i="5"/>
  <c r="D58" i="5"/>
  <c r="D54" i="5"/>
  <c r="D63" i="5"/>
  <c r="C57" i="5"/>
  <c r="C49" i="5"/>
  <c r="C55" i="5"/>
  <c r="C47" i="5"/>
  <c r="D52" i="5"/>
  <c r="C63" i="5"/>
  <c r="C53" i="5"/>
  <c r="C59" i="5"/>
  <c r="C51" i="5"/>
  <c r="C60" i="5"/>
  <c r="D56" i="5"/>
  <c r="D48" i="5"/>
  <c r="C61" i="5"/>
  <c r="D57" i="5"/>
  <c r="D49" i="5"/>
  <c r="D61" i="5"/>
  <c r="C58" i="5"/>
  <c r="C50" i="5"/>
  <c r="D60" i="5"/>
  <c r="D59" i="5"/>
</calcChain>
</file>

<file path=xl/sharedStrings.xml><?xml version="1.0" encoding="utf-8"?>
<sst xmlns="http://schemas.openxmlformats.org/spreadsheetml/2006/main" count="2074" uniqueCount="284">
  <si>
    <t>Samson</t>
  </si>
  <si>
    <t>Results (25 runs, no seed, diff images)</t>
  </si>
  <si>
    <t>Crop (50)</t>
  </si>
  <si>
    <t>Crop (75)</t>
  </si>
  <si>
    <t>Crop (95)</t>
  </si>
  <si>
    <t>Vertical Flip</t>
  </si>
  <si>
    <t>Horizontal Flip</t>
  </si>
  <si>
    <t>Mix Flip</t>
  </si>
  <si>
    <t>Random Flip</t>
  </si>
  <si>
    <t>Jitter</t>
  </si>
  <si>
    <t>Results (25 runs, no seed, same images)</t>
  </si>
  <si>
    <t>Results (25 runs, seed, same images)</t>
  </si>
  <si>
    <t>Average_SAD</t>
  </si>
  <si>
    <t>Dataset</t>
  </si>
  <si>
    <t># Images</t>
  </si>
  <si>
    <t>Experiment</t>
  </si>
  <si>
    <t>Folder</t>
  </si>
  <si>
    <t xml:space="preserve">Avg Endmember 1 </t>
  </si>
  <si>
    <t xml:space="preserve">Std Endmember 1 </t>
  </si>
  <si>
    <t>Avg Endmember 2</t>
  </si>
  <si>
    <t>Std Endmember 2</t>
  </si>
  <si>
    <t>Avg Endmember 3</t>
  </si>
  <si>
    <t>Std Endmember 3</t>
  </si>
  <si>
    <t>Average SAD</t>
  </si>
  <si>
    <t xml:space="preserve">Average Std </t>
  </si>
  <si>
    <t>Original Results</t>
  </si>
  <si>
    <t>NaN</t>
  </si>
  <si>
    <t>Blur (sigma = 0.1, 1.0)</t>
  </si>
  <si>
    <t>Blur (sigma = 0.1, 2.0)</t>
  </si>
  <si>
    <t>Urban4</t>
  </si>
  <si>
    <t>Avg Endmember 4</t>
  </si>
  <si>
    <t>Std Endmember 4</t>
  </si>
  <si>
    <t>-</t>
  </si>
  <si>
    <t>Avg Endmember 5</t>
  </si>
  <si>
    <t>Std Endmember 5</t>
  </si>
  <si>
    <t>Urban5</t>
  </si>
  <si>
    <t>Avg Endmember 6</t>
  </si>
  <si>
    <t>Std Endmember 6</t>
  </si>
  <si>
    <t>90 images</t>
  </si>
  <si>
    <t>Jitter + Flip + Blur</t>
  </si>
  <si>
    <t>Jitter + Flip</t>
  </si>
  <si>
    <t>Crop + Jitter + Flip</t>
  </si>
  <si>
    <t>Crop + Jitter + Blur</t>
  </si>
  <si>
    <t>Crop + Jitter</t>
  </si>
  <si>
    <t>Crop + Flip + Blur</t>
  </si>
  <si>
    <t>Crop + Flip</t>
  </si>
  <si>
    <t>Crop + Blur</t>
  </si>
  <si>
    <t>0.03676511 0.02046375 0.01378584</t>
  </si>
  <si>
    <t>0.02554134 0.01508783 0.00565557</t>
  </si>
  <si>
    <t>0.03147985 0.01702133 0.01359062</t>
  </si>
  <si>
    <t>0.00663136 0.00514413 0.00239063</t>
  </si>
  <si>
    <t xml:space="preserve">0.03375569 0.01888244 0.0135976 </t>
  </si>
  <si>
    <t>0.00910739 0.0069591  0.00223412</t>
  </si>
  <si>
    <t xml:space="preserve">0.03099151 0.01675293 0.0129346 </t>
  </si>
  <si>
    <t>0.00863712 0.00632825 0.00242844</t>
  </si>
  <si>
    <t>0.03398933 0.01900532 0.01347624</t>
  </si>
  <si>
    <t>0.00810637 0.00532664 0.00303259</t>
  </si>
  <si>
    <t>0.03380841 0.01619371 0.02151978</t>
  </si>
  <si>
    <t>0.00832166 0.00560973 0.00269951</t>
  </si>
  <si>
    <t>0.03592004 0.01738523 0.02214704</t>
  </si>
  <si>
    <t>0.00685271 0.00521323 0.00346264</t>
  </si>
  <si>
    <t>0.03359501 0.01352094 0.02221475</t>
  </si>
  <si>
    <t>0.00553447 0.00284662 0.00304643</t>
  </si>
  <si>
    <t>0.03658684 0.01583045 0.02395896</t>
  </si>
  <si>
    <t>0.00903825 0.00541258 0.00501197</t>
  </si>
  <si>
    <t>0.03796877 0.02308672 0.01162146</t>
  </si>
  <si>
    <t>0.02477851 0.02015971 0.00253766</t>
  </si>
  <si>
    <t xml:space="preserve">0.01832257 0.00987686 0.0088313 </t>
  </si>
  <si>
    <t>0.01010595 0.00962784 0.00122754</t>
  </si>
  <si>
    <t>0.03223089 0.02133473 0.02403563</t>
  </si>
  <si>
    <t>0.00443728 0.00421412 0.00266242</t>
  </si>
  <si>
    <t>0.0360647  0.01876308 0.02845718</t>
  </si>
  <si>
    <t>0.01401993 0.00524298 0.00816792</t>
  </si>
  <si>
    <t>0.01847054 0.00957024 0.00891866</t>
  </si>
  <si>
    <t>0.00429653 0.00306013 0.00156814</t>
  </si>
  <si>
    <t>0.01764405 0.00862241 0.00942899</t>
  </si>
  <si>
    <t xml:space="preserve">0.00465631 0.00302635 0.002044  </t>
  </si>
  <si>
    <t>0.03318917 0.02137503 0.02336237</t>
  </si>
  <si>
    <t>0.00479558 0.00371861 0.00381595</t>
  </si>
  <si>
    <t>0.03753333 0.02532849 0.02173569</t>
  </si>
  <si>
    <t>0.00610104 0.00477131 0.00330086</t>
  </si>
  <si>
    <t>0.03541587 0.02365487 0.02208924</t>
  </si>
  <si>
    <t>0.00430187 0.00330159 0.00286612</t>
  </si>
  <si>
    <t>0.02827653 0.0154     0.01186813</t>
  </si>
  <si>
    <t>0.01104908 0.00728    0.00327075</t>
  </si>
  <si>
    <t>0.03115827 0.01674525 0.01252748</t>
  </si>
  <si>
    <t>0.01015279 0.006815   0.00298696</t>
  </si>
  <si>
    <t>0.03797784 0.02009725 0.01623709</t>
  </si>
  <si>
    <t xml:space="preserve">0.01991187 0.0071959  0.0145045 </t>
  </si>
  <si>
    <t>0.0314252  0.0168088  0.01280237</t>
  </si>
  <si>
    <t>0.00963922 0.00602971 0.00284183</t>
  </si>
  <si>
    <t>0.03563026 0.01976895 0.01345639</t>
  </si>
  <si>
    <t>0.01024454 0.00703954 0.00237456</t>
  </si>
  <si>
    <t>0.02913485 0.01499578 0.02211424</t>
  </si>
  <si>
    <t>0.0033415  0.0040405  0.00244632</t>
  </si>
  <si>
    <t>0.02892103 0.01481457 0.02187191</t>
  </si>
  <si>
    <t>0.00430506 0.00446171 0.00243314</t>
  </si>
  <si>
    <t>0.03095949 0.01418055 0.02198706</t>
  </si>
  <si>
    <t>0.00408738 0.00350382 0.00267445</t>
  </si>
  <si>
    <t>0.03132271 0.01468737 0.02218699</t>
  </si>
  <si>
    <t>0.00562354 0.0039512  0.00312677</t>
  </si>
  <si>
    <t>0.03395556 0.01893957 0.01170892</t>
  </si>
  <si>
    <t>0.02174449 0.01419599 0.00272233</t>
  </si>
  <si>
    <t>0.02184484 0.01210039 0.01139761</t>
  </si>
  <si>
    <t>0.00492121 0.00448989 0.00161216</t>
  </si>
  <si>
    <t xml:space="preserve">0.03289174 0.01079796 0.0252995 </t>
  </si>
  <si>
    <t xml:space="preserve">0.00753825 0.00219697 0.0035612 </t>
  </si>
  <si>
    <t>0.03379361 0.01138805 0.02636317</t>
  </si>
  <si>
    <t>0.00959575 0.00202705 0.00605936</t>
  </si>
  <si>
    <t>0.02266092 0.01106724 0.01252352</t>
  </si>
  <si>
    <t>0.0069568  0.00444596 0.00267157</t>
  </si>
  <si>
    <t>0.02288936 0.01192811 0.01287543</t>
  </si>
  <si>
    <t>0.00605743 0.00461969 0.00228539</t>
  </si>
  <si>
    <t>0.03367469 0.01155905 0.02526954</t>
  </si>
  <si>
    <t>0.00835307 0.00301089 0.00360702</t>
  </si>
  <si>
    <t>0.03125222 0.01164168 0.02133852</t>
  </si>
  <si>
    <t>0.00624622 0.00282591 0.00253595</t>
  </si>
  <si>
    <t>0.03392589 0.01320444 0.02231494</t>
  </si>
  <si>
    <t>0.01193226 0.00608856 0.00385195</t>
  </si>
  <si>
    <t>0.02862381 0.01649131 0.01301124</t>
  </si>
  <si>
    <t>0.00873751 0.00708063 0.00266271</t>
  </si>
  <si>
    <t>0.02367049 0.01168483 0.01294338</t>
  </si>
  <si>
    <t>0.00586597 0.00361231 0.00272765</t>
  </si>
  <si>
    <t>0.03074109 0.01834347 0.01319691</t>
  </si>
  <si>
    <t>0.01085278 0.00958083 0.00250025</t>
  </si>
  <si>
    <t>0.02854576 0.01666399 0.01307271</t>
  </si>
  <si>
    <t>0.01045653 0.00780055 0.00307977</t>
  </si>
  <si>
    <t>0.03196025 0.0196838  0.01328432</t>
  </si>
  <si>
    <t>0.01203957 0.01017624 0.00304312</t>
  </si>
  <si>
    <t>0.0429991  0.0139185  0.02680714</t>
  </si>
  <si>
    <t>0.01060875 0.00297676 0.00588416</t>
  </si>
  <si>
    <t>0.05035625 0.01851801 0.02939583</t>
  </si>
  <si>
    <t xml:space="preserve">0.01458533 0.01217212 0.0059202 </t>
  </si>
  <si>
    <t>0.05044411 0.01641731 0.03000868</t>
  </si>
  <si>
    <t>0.0201526  0.00702508 0.01110532</t>
  </si>
  <si>
    <t>0.04307108 0.01405524 0.02748621</t>
  </si>
  <si>
    <t>0.01358796 0.00451467 0.00791616</t>
  </si>
  <si>
    <t>0.02817749 0.01586096 0.01288158</t>
  </si>
  <si>
    <t>0.00933942 0.00725211 0.00326465</t>
  </si>
  <si>
    <t>0.03685495 0.02126932 0.01292501</t>
  </si>
  <si>
    <t>0.00764724 0.00550041 0.00275303</t>
  </si>
  <si>
    <t>0.03241432 0.01856217 0.02518357</t>
  </si>
  <si>
    <t>0.00545377 0.00467933 0.00288953</t>
  </si>
  <si>
    <t xml:space="preserve">0.03263258 0.01633407 0.027383  </t>
  </si>
  <si>
    <t>0.00633553 0.00351924 0.00532845</t>
  </si>
  <si>
    <t xml:space="preserve">0.08030625 0.04716437 0.0210548 </t>
  </si>
  <si>
    <t>0.06625815 0.0409232  0.01347897</t>
  </si>
  <si>
    <t xml:space="preserve">0.05270392 0.03005531 0.0173901 </t>
  </si>
  <si>
    <t>0.02925757 0.01586786 0.00696366</t>
  </si>
  <si>
    <t>0.03921405 0.01269594 0.02887717</t>
  </si>
  <si>
    <t>0.01130774 0.00458768 0.00568805</t>
  </si>
  <si>
    <t>0.04069439 0.01408291 0.02673509</t>
  </si>
  <si>
    <t>0.02099793 0.00786564 0.00669638</t>
  </si>
  <si>
    <t>0.03904367 0.01233404 0.02785947</t>
  </si>
  <si>
    <t>0.01717881 0.00283383 0.01008522</t>
  </si>
  <si>
    <t>0.03218438 0.03894986 0.02251939 0.02932816</t>
  </si>
  <si>
    <t>0.0036333  0.00354529 0.00309726 0.00460928</t>
  </si>
  <si>
    <t>0.03118462 0.03825757 0.02186296 0.02844121</t>
  </si>
  <si>
    <t>0.00279393 0.00226246 0.00173341 0.00437566</t>
  </si>
  <si>
    <t>0.0326247  0.03975609 0.02458349 0.02717674</t>
  </si>
  <si>
    <t>0.00349119 0.00653604 0.00623472 0.00463889</t>
  </si>
  <si>
    <t>0.03620832 0.03771286 0.02166957 0.02800724</t>
  </si>
  <si>
    <t>0.00215419 0.00292661 0.00227987 0.00293667</t>
  </si>
  <si>
    <t>0.03682526 0.0390361  0.02137554 0.02978936</t>
  </si>
  <si>
    <t>0.00341813 0.00343575 0.00196754 0.00598784</t>
  </si>
  <si>
    <t>0.0310814  0.03346939 0.01650351 0.02704752</t>
  </si>
  <si>
    <t>0.00352164 0.00517725 0.00432195 0.00724676</t>
  </si>
  <si>
    <t>0.03230576 0.03524233 0.01583736 0.02731264</t>
  </si>
  <si>
    <t>0.00242904 0.00545711 0.00243917 0.00426462</t>
  </si>
  <si>
    <t>0.03146048 0.04018891 0.01757522 0.02593685</t>
  </si>
  <si>
    <t>0.00300501 0.00467253 0.00416774 0.00406207</t>
  </si>
  <si>
    <t>0.03004635 0.03860397 0.01690404 0.02477625</t>
  </si>
  <si>
    <t>0.0024604  0.00418801 0.00367577 0.00419336</t>
  </si>
  <si>
    <t>0.02889931 0.03621808 0.02164979 0.02285665</t>
  </si>
  <si>
    <t>0.00291132 0.00798617 0.00797671 0.00396484</t>
  </si>
  <si>
    <t>0.0402609  0.04006014 0.02701057 0.03256388</t>
  </si>
  <si>
    <t>0.00317746 0.00300547 0.00413044 0.00501068</t>
  </si>
  <si>
    <t>0.05591996 0.04709329 0.02655073 0.03996916</t>
  </si>
  <si>
    <t>0.0047609  0.00461991 0.0018139  0.00609915</t>
  </si>
  <si>
    <t>0.05223709 0.04693954 0.03204074 0.04437873</t>
  </si>
  <si>
    <t>0.0050846  0.0062022  0.00310859 0.00699624</t>
  </si>
  <si>
    <t>0.05006516 0.04160232 0.02437349 0.03234526</t>
  </si>
  <si>
    <t>0.00347352 0.00328619 0.00260906 0.00414143</t>
  </si>
  <si>
    <t>0.05016387 0.042013   0.02980175 0.04070975</t>
  </si>
  <si>
    <t>0.00389078 0.00438018 0.00442    0.00788107</t>
  </si>
  <si>
    <t>0.05877674 0.05001244 0.02796857 0.03921615</t>
  </si>
  <si>
    <t>0.00515836 0.00440415 0.00281261 0.00652867</t>
  </si>
  <si>
    <t>0.04476891 0.04358599 0.02087147 0.02922223</t>
  </si>
  <si>
    <t>0.00530247 0.00448399 0.00280255 0.00499647</t>
  </si>
  <si>
    <t>0.04827094 0.04314924 0.0257806  0.03837438</t>
  </si>
  <si>
    <t>0.00540421 0.00380567 0.00303169 0.00696481</t>
  </si>
  <si>
    <t>0.03174631 0.03141604 0.02047361 0.02596652</t>
  </si>
  <si>
    <t>0.00346894 0.00369981 0.00196084 0.00394857</t>
  </si>
  <si>
    <t>0.03141948 0.032782   0.02319926 0.02730036</t>
  </si>
  <si>
    <t>0.00377765 0.00378289 0.0040843  0.00385588</t>
  </si>
  <si>
    <t>0.04417259 0.0423621  0.02497797 0.02997549</t>
  </si>
  <si>
    <t>0.00421264 0.00324102 0.00248687 0.00572692</t>
  </si>
  <si>
    <t>0.03329585 0.03237169 0.02104638 0.02496517</t>
  </si>
  <si>
    <t xml:space="preserve">0.00263298 0.00393112 0.00218738 0.0048375 </t>
  </si>
  <si>
    <t>0.03257863 0.03228907 0.02096238 0.02522098</t>
  </si>
  <si>
    <t>0.00174813 0.00277354 0.00274097 0.00296207</t>
  </si>
  <si>
    <t>0.03768159 0.03352021 0.01455135 0.03069861</t>
  </si>
  <si>
    <t>0.00481931 0.00687159 0.00211513 0.00652874</t>
  </si>
  <si>
    <t>0.03574419 0.0321741  0.01441293 0.03110828</t>
  </si>
  <si>
    <t xml:space="preserve">0.00251697 0.00391482 0.00123153 0.0041539 </t>
  </si>
  <si>
    <t>0.03625326 0.03403016 0.01469619 0.02966511</t>
  </si>
  <si>
    <t>0.00329564 0.00603299 0.00149848 0.00507853</t>
  </si>
  <si>
    <t>0.03269197 0.04082793 0.02242014 0.02817741</t>
  </si>
  <si>
    <t>0.00338194 0.0078254  0.00672697 0.00428454</t>
  </si>
  <si>
    <t>0.02877671 0.0398765  0.02446065 0.02106467</t>
  </si>
  <si>
    <t>0.00201265 0.00783098 0.00855582 0.00327572</t>
  </si>
  <si>
    <t xml:space="preserve">0.03829308 0.0381556  0.02832917 0.0331033 </t>
  </si>
  <si>
    <t>0.0042193  0.00413439 0.00267725 0.00554885</t>
  </si>
  <si>
    <t>0.05744207 0.04788606 0.02890266 0.04222975</t>
  </si>
  <si>
    <t>0.00563482 0.00538518 0.00325042 0.00766433</t>
  </si>
  <si>
    <t>0.05229601 0.04534844 0.03476253 0.04860709</t>
  </si>
  <si>
    <t>0.00486187 0.00568316 0.0050116  0.00854645</t>
  </si>
  <si>
    <t>0.04841983 0.047274   0.02934716 0.03306436</t>
  </si>
  <si>
    <t xml:space="preserve">0.00346234 0.00545116 0.00474686 0.0051376 </t>
  </si>
  <si>
    <t xml:space="preserve">0.04110494 0.04169684 0.03073828 0.0324427 </t>
  </si>
  <si>
    <t>0.00364251 0.00579839 0.0060201  0.00579164</t>
  </si>
  <si>
    <t>0.06041665 0.05221627 0.03193811 0.04483237</t>
  </si>
  <si>
    <t>0.00427123 0.00458808 0.00401572 0.00622885</t>
  </si>
  <si>
    <t>0.04488777 0.04179997 0.02145039 0.03023915</t>
  </si>
  <si>
    <t>0.0036751  0.00646555 0.00480199 0.00366088</t>
  </si>
  <si>
    <t>0.05083757 0.04184045 0.02727103 0.04408566</t>
  </si>
  <si>
    <t>0.00372697 0.00409954 0.00277496 0.00577861</t>
  </si>
  <si>
    <t>0.0290915  0.04054424 0.02765764 0.03100584</t>
  </si>
  <si>
    <t>0.00254053 0.00344563 0.00480551 0.00399048</t>
  </si>
  <si>
    <t>0.02796765 0.04017339 0.02898155 0.03247434</t>
  </si>
  <si>
    <t xml:space="preserve">0.00229586 0.0042141  0.00578282 0.0047654 </t>
  </si>
  <si>
    <t>0.0351122  0.05064823 0.03897921 0.03083148</t>
  </si>
  <si>
    <t>0.00205962 0.00871511 0.01125094 0.00233234</t>
  </si>
  <si>
    <t>0.03458448 0.04427819 0.03006113 0.02902607</t>
  </si>
  <si>
    <t>0.00298342 0.00927097 0.0111492  0.00359809</t>
  </si>
  <si>
    <t xml:space="preserve">0.03315462 0.04320969 0.02923297 0.0271825 </t>
  </si>
  <si>
    <t>0.00238194 0.0084624  0.00863708 0.00244194</t>
  </si>
  <si>
    <t xml:space="preserve">0.03641679 0.03088159 0.01380557 0.0281211 </t>
  </si>
  <si>
    <t>0.00313148 0.00333022 0.0013598  0.00472025</t>
  </si>
  <si>
    <t>0.03739584 0.03414589 0.01366348 0.02747217</t>
  </si>
  <si>
    <t>0.0051739  0.00471819 0.00121971 0.00458398</t>
  </si>
  <si>
    <t>0.03656575 0.03167727 0.01403974 0.02947564</t>
  </si>
  <si>
    <t>0.0039035  0.00360316 0.00179094 0.00473977</t>
  </si>
  <si>
    <t>0.03715204 0.03257871 0.01387732 0.02810591</t>
  </si>
  <si>
    <t>0.00332871 0.00349119 0.00123505 0.00434418</t>
  </si>
  <si>
    <t>0.03050679 0.03146832 0.01651948 0.02244984</t>
  </si>
  <si>
    <t>0.00323956 0.00401875 0.0040978  0.00400266</t>
  </si>
  <si>
    <t>0.03911757 0.03810208 0.02618447 0.02891012</t>
  </si>
  <si>
    <t xml:space="preserve">0.00311783 0.00340142 0.00340692 0.0034555 </t>
  </si>
  <si>
    <t>0.05349207 0.0492138  0.02699035 0.03537171</t>
  </si>
  <si>
    <t xml:space="preserve">0.00521206 0.00379582 0.00225163 0.0051625 </t>
  </si>
  <si>
    <t xml:space="preserve">0.04759196 0.04543158 0.03330847 0.0401095 </t>
  </si>
  <si>
    <t>0.0060076  0.00441531 0.00365223 0.00752452</t>
  </si>
  <si>
    <t>0.04734497 0.04222679 0.02437205 0.03033252</t>
  </si>
  <si>
    <t>0.00325008 0.00269618 0.00222469 0.00547008</t>
  </si>
  <si>
    <t>0.03970008 0.03669219 0.02530525 0.03116065</t>
  </si>
  <si>
    <t>0.00291016 0.00307521 0.00313547 0.00454337</t>
  </si>
  <si>
    <t>0.05755002 0.05170917 0.02909901 0.03743503</t>
  </si>
  <si>
    <t>0.00456806 0.00524164 0.00242813 0.00757251</t>
  </si>
  <si>
    <t>0.04518427 0.04571023 0.02129382 0.02729709</t>
  </si>
  <si>
    <t xml:space="preserve">0.00578713 0.00624822 0.00252474 0.0053199 </t>
  </si>
  <si>
    <t xml:space="preserve">0.0459016  0.04322305 0.02547854 0.0354102 </t>
  </si>
  <si>
    <t>0.00543388 0.00290424 0.00193003 0.00603407</t>
  </si>
  <si>
    <t>Urban6</t>
  </si>
  <si>
    <t>Average</t>
  </si>
  <si>
    <t>STD</t>
  </si>
  <si>
    <t>Augmentation</t>
  </si>
  <si>
    <t>JasperRidge</t>
  </si>
  <si>
    <t>Blur (sigma = 0,1, 1,0)</t>
  </si>
  <si>
    <t>Blur (sigma = 0,1, 2,0)</t>
  </si>
  <si>
    <t>Cuprite_fixed</t>
  </si>
  <si>
    <t>Std Endmember 12</t>
  </si>
  <si>
    <t>Avg Endmember 12</t>
  </si>
  <si>
    <t>Std Endmember 11</t>
  </si>
  <si>
    <t>Avg Endmember 11</t>
  </si>
  <si>
    <t>Std Endmember 10</t>
  </si>
  <si>
    <t>Avg Endmember 10</t>
  </si>
  <si>
    <t>Std Endmember 9</t>
  </si>
  <si>
    <t>Avg Endmember 9</t>
  </si>
  <si>
    <t>Std Endmember 8</t>
  </si>
  <si>
    <t>Avg Endmember 8</t>
  </si>
  <si>
    <t>Std Endmember 7</t>
  </si>
  <si>
    <t>Avg Endmember 7</t>
  </si>
  <si>
    <t>Cuprite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</si>
</sst>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14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20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" xfId="0" applyBorder="1"/>
    <xf numFmtId="0" fontId="0" fillId="0" borderId="16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right"/>
    </xf>
    <xf numFmtId="0" fontId="1" fillId="0" borderId="5" xfId="0" applyFont="1" applyBorder="1"/>
    <xf numFmtId="0" fontId="1" fillId="0" borderId="21" xfId="0" applyFont="1" applyBorder="1" applyAlignment="1">
      <alignment horizontal="left"/>
    </xf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21" xfId="0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1" fillId="0" borderId="32" xfId="0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9" xfId="0" applyBorder="1" applyAlignment="1">
      <alignment horizontal="right" vertical="center"/>
    </xf>
    <xf numFmtId="0" fontId="0" fillId="0" borderId="10" xfId="0" applyBorder="1"/>
    <xf numFmtId="0" fontId="0" fillId="0" borderId="12" xfId="0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30" xfId="0" applyFont="1" applyBorder="1"/>
    <xf numFmtId="0" fontId="1" fillId="0" borderId="13" xfId="0" applyFont="1" applyBorder="1"/>
    <xf numFmtId="0" fontId="0" fillId="0" borderId="5" xfId="0" applyBorder="1"/>
    <xf numFmtId="0" fontId="0" fillId="0" borderId="21" xfId="0" applyBorder="1" applyAlignment="1">
      <alignment horizontal="left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40" xfId="0" applyBorder="1"/>
    <xf numFmtId="0" fontId="0" fillId="0" borderId="41" xfId="0" applyBorder="1"/>
    <xf numFmtId="0" fontId="0" fillId="0" borderId="31" xfId="0" applyBorder="1"/>
    <xf numFmtId="0" fontId="0" fillId="0" borderId="30" xfId="0" applyBorder="1"/>
    <xf numFmtId="0" fontId="0" fillId="0" borderId="32" xfId="0" applyBorder="1" applyAlignment="1">
      <alignment horizontal="left"/>
    </xf>
    <xf numFmtId="0" fontId="0" fillId="0" borderId="2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8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32" xfId="0" applyBorder="1"/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7" xfId="0" applyFill="1" applyBorder="1"/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26" xfId="0" applyFill="1" applyBorder="1"/>
    <xf numFmtId="0" fontId="0" fillId="0" borderId="3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47" xfId="0" applyBorder="1"/>
    <xf numFmtId="0" fontId="0" fillId="0" borderId="28" xfId="0" applyBorder="1"/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1" fillId="0" borderId="51" xfId="0" applyFont="1" applyBorder="1"/>
    <xf numFmtId="0" fontId="1" fillId="0" borderId="50" xfId="0" applyFont="1" applyBorder="1" applyAlignment="1">
      <alignment horizontal="left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9" xfId="0" applyBorder="1"/>
    <xf numFmtId="0" fontId="0" fillId="0" borderId="48" xfId="0" applyBorder="1"/>
    <xf numFmtId="0" fontId="1" fillId="0" borderId="52" xfId="0" applyFont="1" applyBorder="1" applyAlignment="1">
      <alignment horizontal="left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1" fillId="0" borderId="54" xfId="0" applyFont="1" applyBorder="1"/>
    <xf numFmtId="0" fontId="1" fillId="0" borderId="55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0" fillId="0" borderId="43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 applyAlignment="1">
      <alignment horizontal="left"/>
    </xf>
    <xf numFmtId="0" fontId="0" fillId="0" borderId="15" xfId="0" applyBorder="1"/>
    <xf numFmtId="0" fontId="0" fillId="0" borderId="50" xfId="0" applyBorder="1"/>
    <xf numFmtId="0" fontId="0" fillId="0" borderId="5" xfId="0" applyBorder="1" applyAlignment="1">
      <alignment horizontal="right"/>
    </xf>
    <xf numFmtId="0" fontId="0" fillId="0" borderId="49" xfId="0" applyBorder="1" applyAlignment="1">
      <alignment horizontal="right"/>
    </xf>
    <xf numFmtId="0" fontId="1" fillId="0" borderId="49" xfId="0" applyFont="1" applyBorder="1"/>
    <xf numFmtId="0" fontId="1" fillId="0" borderId="54" xfId="0" applyFont="1" applyBorder="1" applyAlignment="1">
      <alignment horizontal="left"/>
    </xf>
    <xf numFmtId="0" fontId="0" fillId="0" borderId="53" xfId="0" applyBorder="1"/>
    <xf numFmtId="0" fontId="1" fillId="0" borderId="53" xfId="0" applyFont="1" applyBorder="1"/>
    <xf numFmtId="0" fontId="0" fillId="2" borderId="49" xfId="0" applyFill="1" applyBorder="1"/>
    <xf numFmtId="0" fontId="0" fillId="2" borderId="25" xfId="0" applyFill="1" applyBorder="1"/>
    <xf numFmtId="0" fontId="0" fillId="2" borderId="28" xfId="0" applyFill="1" applyBorder="1"/>
    <xf numFmtId="0" fontId="0" fillId="0" borderId="48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41" xfId="0" applyFont="1" applyBorder="1"/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FD27-3A99-AC4D-AC12-62A776538949}">
  <dimension ref="B1:S75"/>
  <sheetViews>
    <sheetView tabSelected="1" topLeftCell="A28" zoomScaleNormal="100" workbookViewId="0">
      <selection activeCell="I53" sqref="I53"/>
    </sheetView>
  </sheetViews>
  <sheetFormatPr baseColWidth="10" defaultRowHeight="16" x14ac:dyDescent="0.2"/>
  <cols>
    <col min="2" max="2" width="18.5" bestFit="1" customWidth="1"/>
    <col min="5" max="5" width="5" customWidth="1"/>
    <col min="6" max="6" width="18.5" bestFit="1" customWidth="1"/>
    <col min="11" max="11" width="33.5" bestFit="1" customWidth="1"/>
    <col min="12" max="12" width="18.5" bestFit="1" customWidth="1"/>
    <col min="13" max="14" width="12.1640625" bestFit="1" customWidth="1"/>
    <col min="15" max="15" width="5" customWidth="1"/>
    <col min="16" max="16" width="33.5" bestFit="1" customWidth="1"/>
    <col min="17" max="17" width="18.5" bestFit="1" customWidth="1"/>
    <col min="18" max="19" width="12.1640625" bestFit="1" customWidth="1"/>
  </cols>
  <sheetData>
    <row r="1" spans="2:19" ht="17" thickBot="1" x14ac:dyDescent="0.25"/>
    <row r="2" spans="2:19" ht="17" thickBot="1" x14ac:dyDescent="0.25">
      <c r="B2" s="109" t="s">
        <v>0</v>
      </c>
      <c r="C2" s="75" t="s">
        <v>264</v>
      </c>
      <c r="D2" s="75" t="s">
        <v>265</v>
      </c>
      <c r="F2" s="110" t="s">
        <v>35</v>
      </c>
      <c r="G2" s="75" t="s">
        <v>264</v>
      </c>
      <c r="H2" s="75" t="s">
        <v>265</v>
      </c>
      <c r="K2" s="115" t="s">
        <v>0</v>
      </c>
      <c r="L2" s="115" t="s">
        <v>266</v>
      </c>
      <c r="M2" s="75" t="s">
        <v>264</v>
      </c>
      <c r="N2" s="75" t="s">
        <v>265</v>
      </c>
      <c r="P2" s="115" t="s">
        <v>29</v>
      </c>
      <c r="Q2" s="115" t="s">
        <v>266</v>
      </c>
      <c r="R2" s="75" t="s">
        <v>264</v>
      </c>
      <c r="S2" s="75" t="s">
        <v>265</v>
      </c>
    </row>
    <row r="3" spans="2:19" ht="17" thickBot="1" x14ac:dyDescent="0.25">
      <c r="B3" s="111" t="s">
        <v>25</v>
      </c>
      <c r="C3" s="178">
        <f>M3</f>
        <v>6.5409330000000002E-2</v>
      </c>
      <c r="D3" s="178">
        <f>N3</f>
        <v>5.8483699999999994E-3</v>
      </c>
      <c r="F3" s="111" t="s">
        <v>25</v>
      </c>
      <c r="G3" s="178">
        <f>M32</f>
        <v>7.6600413999999992E-2</v>
      </c>
      <c r="H3" s="178">
        <f>N32</f>
        <v>7.8824040000000008E-3</v>
      </c>
      <c r="K3" s="116" t="s">
        <v>25</v>
      </c>
      <c r="L3" s="117" t="s">
        <v>32</v>
      </c>
      <c r="M3" s="118">
        <f>Samson!K3</f>
        <v>6.5409330000000002E-2</v>
      </c>
      <c r="N3" s="119">
        <f>Samson!L3</f>
        <v>5.8483699999999994E-3</v>
      </c>
      <c r="P3" s="121" t="s">
        <v>25</v>
      </c>
      <c r="Q3" s="36" t="s">
        <v>32</v>
      </c>
      <c r="R3" s="122">
        <f>Urban4!M3</f>
        <v>4.2825307500000007E-2</v>
      </c>
      <c r="S3" s="123">
        <f>Urban4!N3</f>
        <v>5.6549775E-3</v>
      </c>
    </row>
    <row r="4" spans="2:19" x14ac:dyDescent="0.2">
      <c r="B4" s="171" t="s">
        <v>27</v>
      </c>
      <c r="C4" s="112">
        <f>AVERAGE(Samson!K4,Samson!K22,Samson!K40)</f>
        <v>4.1044431111111113E-2</v>
      </c>
      <c r="D4" s="112">
        <f>AVERAGE(Samson!L4,Samson!L22,Samson!L40)</f>
        <v>1.934993888888889E-2</v>
      </c>
      <c r="F4" s="171" t="s">
        <v>27</v>
      </c>
      <c r="G4" s="179">
        <f>AVERAGE(Urban5!O4,Urban5!O22,Urban5!O40)</f>
        <v>8.7910500000000003E-2</v>
      </c>
      <c r="H4" s="179">
        <f>AVERAGE(Urban5!P4,Urban5!P22,Urban5!P40)</f>
        <v>5.350308666666667E-3</v>
      </c>
      <c r="K4" s="10" t="s">
        <v>1</v>
      </c>
      <c r="L4" s="120" t="s">
        <v>27</v>
      </c>
      <c r="M4" s="6">
        <v>4.6038329999999995E-2</v>
      </c>
      <c r="N4" s="9">
        <v>4.551214E-2</v>
      </c>
      <c r="P4" s="42" t="s">
        <v>1</v>
      </c>
      <c r="Q4" s="124" t="s">
        <v>27</v>
      </c>
      <c r="R4" s="43">
        <v>4.2115362499999996E-2</v>
      </c>
      <c r="S4" s="44">
        <v>3.5797249999999997E-3</v>
      </c>
    </row>
    <row r="5" spans="2:19" x14ac:dyDescent="0.2">
      <c r="B5" s="33" t="s">
        <v>28</v>
      </c>
      <c r="C5" s="113">
        <f>AVERAGE(Samson!K5,Samson!K23,Samson!K41)</f>
        <v>3.9565598888888887E-2</v>
      </c>
      <c r="D5" s="113">
        <f>AVERAGE(Samson!L5,Samson!L23,Samson!L41)</f>
        <v>8.3325966666666657E-3</v>
      </c>
      <c r="F5" s="33" t="s">
        <v>28</v>
      </c>
      <c r="G5" s="180">
        <f>AVERAGE(Urban5!O5,Urban5!O23,Urban5!O41)</f>
        <v>8.8739639333333342E-2</v>
      </c>
      <c r="H5" s="180">
        <f>AVERAGE(Urban5!P5,Urban5!P23,Urban5!P41)</f>
        <v>6.098986666666667E-3</v>
      </c>
      <c r="K5" s="10" t="s">
        <v>1</v>
      </c>
      <c r="L5" s="120" t="s">
        <v>28</v>
      </c>
      <c r="M5" s="6">
        <v>3.6988496666666669E-2</v>
      </c>
      <c r="N5" s="9">
        <v>1.0636643333333334E-2</v>
      </c>
      <c r="P5" s="10" t="s">
        <v>1</v>
      </c>
      <c r="Q5" s="120" t="s">
        <v>28</v>
      </c>
      <c r="R5" s="41">
        <v>4.26051125E-2</v>
      </c>
      <c r="S5" s="45">
        <v>3.0426949999999998E-3</v>
      </c>
    </row>
    <row r="6" spans="2:19" x14ac:dyDescent="0.2">
      <c r="B6" s="33" t="s">
        <v>2</v>
      </c>
      <c r="C6" s="113">
        <f>AVERAGE(Samson!K6,Samson!K24,Samson!K42)</f>
        <v>4.255400333333334E-2</v>
      </c>
      <c r="D6" s="113">
        <f>AVERAGE(Samson!L6,Samson!L24,Samson!L42)</f>
        <v>7.8765599999999995E-3</v>
      </c>
      <c r="F6" s="33" t="s">
        <v>2</v>
      </c>
      <c r="G6" s="180">
        <f>AVERAGE(Urban5!O6,Urban5!O24,Urban5!O42)</f>
        <v>9.7016945999999993E-2</v>
      </c>
      <c r="H6" s="180">
        <f>AVERAGE(Urban5!P6,Urban5!P24,Urban5!P42)</f>
        <v>6.8006039999999992E-3</v>
      </c>
      <c r="K6" s="10" t="s">
        <v>1</v>
      </c>
      <c r="L6" s="120" t="s">
        <v>2</v>
      </c>
      <c r="M6" s="6">
        <v>4.0829716666666668E-2</v>
      </c>
      <c r="N6" s="9">
        <v>1.1042046666666666E-2</v>
      </c>
      <c r="P6" s="10" t="s">
        <v>1</v>
      </c>
      <c r="Q6" s="120" t="s">
        <v>2</v>
      </c>
      <c r="R6" s="41">
        <v>4.2646194999999998E-2</v>
      </c>
      <c r="S6" s="45">
        <v>3.8801375000000003E-3</v>
      </c>
    </row>
    <row r="7" spans="2:19" x14ac:dyDescent="0.2">
      <c r="B7" s="33" t="s">
        <v>3</v>
      </c>
      <c r="C7" s="113">
        <f>AVERAGE(Samson!K7,Samson!K25,Samson!K43)</f>
        <v>4.2675734444444446E-2</v>
      </c>
      <c r="D7" s="113">
        <f>AVERAGE(Samson!L7,Samson!L25,Samson!L43)</f>
        <v>7.4794866666666668E-3</v>
      </c>
      <c r="F7" s="33" t="s">
        <v>3</v>
      </c>
      <c r="G7" s="180">
        <f>AVERAGE(Urban5!O7,Urban5!O25,Urban5!O43)</f>
        <v>9.7518415999999997E-2</v>
      </c>
      <c r="H7" s="180">
        <f>AVERAGE(Urban5!P7,Urban5!P25,Urban5!P43)</f>
        <v>5.5188946666666671E-3</v>
      </c>
      <c r="K7" s="10" t="s">
        <v>1</v>
      </c>
      <c r="L7" s="6" t="s">
        <v>3</v>
      </c>
      <c r="M7" s="6">
        <v>3.9606426666666666E-2</v>
      </c>
      <c r="N7" s="9">
        <v>6.9489600000000006E-3</v>
      </c>
      <c r="P7" s="10" t="s">
        <v>1</v>
      </c>
      <c r="Q7" s="120" t="s">
        <v>46</v>
      </c>
      <c r="R7" s="41">
        <v>3.9873447499999999E-2</v>
      </c>
      <c r="S7" s="45">
        <v>4.6815099999999998E-3</v>
      </c>
    </row>
    <row r="8" spans="2:19" x14ac:dyDescent="0.2">
      <c r="B8" s="33" t="s">
        <v>4</v>
      </c>
      <c r="C8" s="113">
        <f>AVERAGE(Samson!K8,Samson!K26,Samson!K44)</f>
        <v>4.2075327777777782E-2</v>
      </c>
      <c r="D8" s="113">
        <f>AVERAGE(Samson!L8,Samson!L26,Samson!L44)</f>
        <v>8.8702277777777793E-3</v>
      </c>
      <c r="F8" s="33" t="s">
        <v>4</v>
      </c>
      <c r="G8" s="180">
        <f>AVERAGE(Urban5!O8,Urban5!O26,Urban5!O44)</f>
        <v>9.7690417333333349E-2</v>
      </c>
      <c r="H8" s="180">
        <f>AVERAGE(Urban5!P8,Urban5!P26,Urban5!P44)</f>
        <v>4.804304666666666E-3</v>
      </c>
      <c r="K8" s="10" t="s">
        <v>1</v>
      </c>
      <c r="L8" s="6" t="s">
        <v>4</v>
      </c>
      <c r="M8" s="6">
        <v>4.1574650000000005E-2</v>
      </c>
      <c r="N8" s="9">
        <v>1.2803920000000002E-2</v>
      </c>
      <c r="P8" s="10" t="s">
        <v>1</v>
      </c>
      <c r="Q8" s="6" t="s">
        <v>44</v>
      </c>
      <c r="R8" s="41">
        <v>4.0875722500000003E-2</v>
      </c>
      <c r="S8" s="45">
        <v>4.4087824999999997E-3</v>
      </c>
    </row>
    <row r="9" spans="2:19" x14ac:dyDescent="0.2">
      <c r="B9" s="33" t="s">
        <v>5</v>
      </c>
      <c r="C9" s="113">
        <f>AVERAGE(Samson!K9,Samson!K27,Samson!K45)</f>
        <v>0.12209849444444444</v>
      </c>
      <c r="D9" s="113">
        <f>AVERAGE(Samson!L9,Samson!L27,Samson!L45)</f>
        <v>9.2656555555555558E-3</v>
      </c>
      <c r="F9" s="33" t="s">
        <v>5</v>
      </c>
      <c r="G9" s="180">
        <f>AVERAGE(Urban5!O9,Urban5!O27,Urban5!O45)</f>
        <v>0.109368332</v>
      </c>
      <c r="H9" s="180">
        <f>AVERAGE(Urban5!P9,Urban5!P27,Urban5!P45)</f>
        <v>1.3864177333333333E-2</v>
      </c>
      <c r="K9" s="10" t="s">
        <v>1</v>
      </c>
      <c r="L9" s="6" t="s">
        <v>9</v>
      </c>
      <c r="M9" s="6">
        <v>4.5948273333333338E-2</v>
      </c>
      <c r="N9" s="9">
        <v>4.3880243333333339E-2</v>
      </c>
      <c r="P9" s="10" t="s">
        <v>1</v>
      </c>
      <c r="Q9" s="6" t="s">
        <v>43</v>
      </c>
      <c r="R9" s="41">
        <v>4.0201139999999996E-2</v>
      </c>
      <c r="S9" s="45">
        <v>4.3238675000000001E-3</v>
      </c>
    </row>
    <row r="10" spans="2:19" x14ac:dyDescent="0.2">
      <c r="B10" s="33" t="s">
        <v>6</v>
      </c>
      <c r="C10" s="113">
        <f>AVERAGE(Samson!K10,Samson!K28,Samson!K46)</f>
        <v>0.12666006999999999</v>
      </c>
      <c r="D10" s="113">
        <f>AVERAGE(Samson!L10,Samson!L28,Samson!L46)</f>
        <v>1.5433849999999999E-2</v>
      </c>
      <c r="F10" s="33" t="s">
        <v>6</v>
      </c>
      <c r="G10" s="180">
        <f>AVERAGE(Urban5!O10,Urban5!O28,Urban5!O46)</f>
        <v>0.10775491</v>
      </c>
      <c r="H10" s="180">
        <f>AVERAGE(Urban5!P10,Urban5!P28,Urban5!P46)</f>
        <v>5.8101546666666668E-3</v>
      </c>
      <c r="K10" s="10" t="s">
        <v>1</v>
      </c>
      <c r="L10" s="120" t="s">
        <v>46</v>
      </c>
      <c r="M10" s="6">
        <v>3.6900056666666667E-2</v>
      </c>
      <c r="N10" s="9">
        <v>3.3036733333333332E-3</v>
      </c>
      <c r="P10" s="10" t="s">
        <v>1</v>
      </c>
      <c r="Q10" s="120" t="s">
        <v>42</v>
      </c>
      <c r="R10" s="41">
        <v>3.92950075E-2</v>
      </c>
      <c r="S10" s="45">
        <v>5.0798524999999999E-3</v>
      </c>
    </row>
    <row r="11" spans="2:19" x14ac:dyDescent="0.2">
      <c r="B11" s="33" t="s">
        <v>7</v>
      </c>
      <c r="C11" s="113">
        <f>AVERAGE(Samson!K11,Samson!K29,Samson!K47)</f>
        <v>0.12848115999999998</v>
      </c>
      <c r="D11" s="113">
        <f>AVERAGE(Samson!L11,Samson!L29,Samson!L47)</f>
        <v>1.4944203333333331E-2</v>
      </c>
      <c r="F11" s="33" t="s">
        <v>7</v>
      </c>
      <c r="G11" s="180">
        <f>AVERAGE(Urban5!O11,Urban5!O29,Urban5!O47)</f>
        <v>0.10692516266666667</v>
      </c>
      <c r="H11" s="180">
        <f>AVERAGE(Urban5!P11,Urban5!P29,Urban5!P47)</f>
        <v>5.1908020000000004E-3</v>
      </c>
      <c r="K11" s="10" t="s">
        <v>1</v>
      </c>
      <c r="L11" s="6" t="s">
        <v>43</v>
      </c>
      <c r="M11" s="6">
        <v>3.7060940000000001E-2</v>
      </c>
      <c r="N11" s="9">
        <v>5.0958466666666665E-3</v>
      </c>
      <c r="P11" s="10" t="s">
        <v>1</v>
      </c>
      <c r="Q11" s="6" t="s">
        <v>39</v>
      </c>
      <c r="R11" s="41">
        <f>AVERAGE(E41,G41,I41,P11)</f>
        <v>0.16723720611111112</v>
      </c>
      <c r="S11" s="45">
        <f>AVERAGE(F41,H41,J41,Q11)</f>
        <v>4.795389444444445E-2</v>
      </c>
    </row>
    <row r="12" spans="2:19" x14ac:dyDescent="0.2">
      <c r="B12" s="33" t="s">
        <v>8</v>
      </c>
      <c r="C12" s="113">
        <f>AVERAGE(Samson!K12,Samson!K30,Samson!K48)</f>
        <v>0.12411432555555557</v>
      </c>
      <c r="D12" s="113">
        <f>AVERAGE(Samson!L12,Samson!L30,Samson!L48)</f>
        <v>1.3733161111111112E-2</v>
      </c>
      <c r="F12" s="33" t="s">
        <v>8</v>
      </c>
      <c r="G12" s="180">
        <f>AVERAGE(Urban5!O12,Urban5!O30,Urban5!O48)</f>
        <v>0.10926286266666667</v>
      </c>
      <c r="H12" s="180">
        <f>AVERAGE(Urban5!P12,Urban5!P30,Urban5!P48)</f>
        <v>1.4264576666666667E-2</v>
      </c>
      <c r="K12" s="10" t="s">
        <v>1</v>
      </c>
      <c r="L12" s="120" t="s">
        <v>42</v>
      </c>
      <c r="M12" s="6">
        <v>3.703120666666667E-2</v>
      </c>
      <c r="N12" s="9">
        <v>3.1785966666666669E-3</v>
      </c>
      <c r="P12" s="10" t="s">
        <v>10</v>
      </c>
      <c r="Q12" s="120" t="s">
        <v>27</v>
      </c>
      <c r="R12" s="41">
        <v>4.258957E-2</v>
      </c>
      <c r="S12" s="45">
        <v>3.0434099999999999E-3</v>
      </c>
    </row>
    <row r="13" spans="2:19" x14ac:dyDescent="0.2">
      <c r="B13" s="33" t="s">
        <v>9</v>
      </c>
      <c r="C13" s="113">
        <f>AVERAGE(Samson!K13,Samson!K31,Samson!K49)</f>
        <v>4.2710416666666667E-2</v>
      </c>
      <c r="D13" s="113">
        <f>AVERAGE(Samson!L13,Samson!L31,Samson!L49)</f>
        <v>2.9293501111111116E-2</v>
      </c>
      <c r="F13" s="33" t="s">
        <v>9</v>
      </c>
      <c r="G13" s="180">
        <f>AVERAGE(Urban5!O13,Urban5!O31,Urban5!O49)</f>
        <v>0.10176908799999999</v>
      </c>
      <c r="H13" s="180">
        <f>AVERAGE(Urban5!P13,Urban5!P31,Urban5!P49)</f>
        <v>5.2869846666666652E-3</v>
      </c>
      <c r="K13" s="10" t="s">
        <v>10</v>
      </c>
      <c r="L13" s="120" t="s">
        <v>27</v>
      </c>
      <c r="M13" s="6">
        <v>3.2758053333333335E-2</v>
      </c>
      <c r="N13" s="9">
        <v>3.7334833333333337E-3</v>
      </c>
      <c r="P13" s="10" t="s">
        <v>10</v>
      </c>
      <c r="Q13" s="120" t="s">
        <v>28</v>
      </c>
      <c r="R13" s="41">
        <v>4.2266894999999999E-2</v>
      </c>
      <c r="S13" s="45">
        <v>3.8354499999999998E-3</v>
      </c>
    </row>
    <row r="14" spans="2:19" x14ac:dyDescent="0.2">
      <c r="B14" s="126" t="s">
        <v>46</v>
      </c>
      <c r="C14" s="113">
        <f>AVERAGE(Samson!K14,Samson!K32,Samson!K50)</f>
        <v>3.9142078888888897E-2</v>
      </c>
      <c r="D14" s="113">
        <f>AVERAGE(Samson!L14,Samson!L32,Samson!L50)</f>
        <v>4.6106211111111113E-3</v>
      </c>
      <c r="F14" s="126" t="s">
        <v>46</v>
      </c>
      <c r="G14" s="180">
        <f>AVERAGE(Urban5!O14,Urban5!O32,Urban5!O50)</f>
        <v>8.4237554666666672E-2</v>
      </c>
      <c r="H14" s="180">
        <f>AVERAGE(Urban5!P14,Urban5!P32,Urban5!P50)</f>
        <v>6.9684980000000001E-3</v>
      </c>
      <c r="K14" s="10" t="s">
        <v>10</v>
      </c>
      <c r="L14" s="120" t="s">
        <v>28</v>
      </c>
      <c r="M14" s="6">
        <v>3.2959206666666664E-2</v>
      </c>
      <c r="N14" s="9">
        <v>2.7172633333333329E-3</v>
      </c>
      <c r="P14" s="10" t="s">
        <v>10</v>
      </c>
      <c r="Q14" s="120" t="s">
        <v>2</v>
      </c>
      <c r="R14" s="41">
        <v>4.0464192500000003E-2</v>
      </c>
      <c r="S14" s="45">
        <v>4.3173274999999999E-3</v>
      </c>
    </row>
    <row r="15" spans="2:19" x14ac:dyDescent="0.2">
      <c r="B15" s="33" t="s">
        <v>45</v>
      </c>
      <c r="C15" s="113">
        <f>AVERAGE(Samson!K15,Samson!K33,Samson!K51)</f>
        <v>0.13564835444444445</v>
      </c>
      <c r="D15" s="113">
        <f>AVERAGE(Samson!L15,Samson!L33,Samson!L51)</f>
        <v>1.1263964444444446E-2</v>
      </c>
      <c r="F15" s="33" t="s">
        <v>45</v>
      </c>
      <c r="G15" s="180">
        <f>AVERAGE(Urban5!O15,Urban5!O33,Urban5!O51)</f>
        <v>0.100999148</v>
      </c>
      <c r="H15" s="180">
        <f>AVERAGE(Urban5!P15,Urban5!P33,Urban5!P51)</f>
        <v>5.1904986666666672E-3</v>
      </c>
      <c r="K15" s="10" t="s">
        <v>10</v>
      </c>
      <c r="L15" s="120" t="s">
        <v>2</v>
      </c>
      <c r="M15" s="6">
        <v>3.6088023333333337E-2</v>
      </c>
      <c r="N15" s="9">
        <v>2.92341E-3</v>
      </c>
      <c r="P15" s="10" t="s">
        <v>10</v>
      </c>
      <c r="Q15" s="120" t="s">
        <v>46</v>
      </c>
      <c r="R15" s="41">
        <v>3.9765140000000004E-2</v>
      </c>
      <c r="S15" s="45">
        <v>3.5130075E-3</v>
      </c>
    </row>
    <row r="16" spans="2:19" x14ac:dyDescent="0.2">
      <c r="B16" s="33" t="s">
        <v>44</v>
      </c>
      <c r="C16" s="113">
        <f>AVERAGE(Samson!K16,Samson!K34,Samson!K52)</f>
        <v>0.13968788000000001</v>
      </c>
      <c r="D16" s="113">
        <f>AVERAGE(Samson!L16,Samson!L34,Samson!L52)</f>
        <v>1.1850866666666668E-2</v>
      </c>
      <c r="F16" s="33" t="s">
        <v>44</v>
      </c>
      <c r="G16" s="180">
        <f>AVERAGE(Urban5!O16,Urban5!O34,Urban5!O52)</f>
        <v>8.7917805333333335E-2</v>
      </c>
      <c r="H16" s="180">
        <f>AVERAGE(Urban5!P16,Urban5!P34,Urban5!P52)</f>
        <v>4.4962826666666671E-3</v>
      </c>
      <c r="K16" s="10" t="s">
        <v>10</v>
      </c>
      <c r="L16" s="6" t="s">
        <v>3</v>
      </c>
      <c r="M16" s="6">
        <v>3.6989036666666669E-2</v>
      </c>
      <c r="N16" s="9">
        <v>3.538623333333333E-3</v>
      </c>
      <c r="P16" s="10" t="s">
        <v>10</v>
      </c>
      <c r="Q16" s="6" t="s">
        <v>44</v>
      </c>
      <c r="R16" s="41">
        <v>4.1603652499999998E-2</v>
      </c>
      <c r="S16" s="45">
        <v>4.1054500000000001E-3</v>
      </c>
    </row>
    <row r="17" spans="2:19" x14ac:dyDescent="0.2">
      <c r="B17" s="33" t="s">
        <v>43</v>
      </c>
      <c r="C17" s="113">
        <f>AVERAGE(Samson!K17,Samson!K35,Samson!K53)</f>
        <v>6.0138389999999993E-2</v>
      </c>
      <c r="D17" s="113">
        <f>AVERAGE(Samson!L17,Samson!L35,Samson!L53)</f>
        <v>3.8689581111111107E-2</v>
      </c>
      <c r="F17" s="33" t="s">
        <v>43</v>
      </c>
      <c r="G17" s="180">
        <f>AVERAGE(Urban5!O17,Urban5!O35,Urban5!O53)</f>
        <v>9.6437124666666652E-2</v>
      </c>
      <c r="H17" s="180">
        <f>AVERAGE(Urban5!P17,Urban5!P35,Urban5!P53)</f>
        <v>6.305295333333333E-3</v>
      </c>
      <c r="K17" s="10" t="s">
        <v>10</v>
      </c>
      <c r="L17" s="6" t="s">
        <v>4</v>
      </c>
      <c r="M17" s="6">
        <v>3.5602910000000008E-2</v>
      </c>
      <c r="N17" s="9">
        <v>2.8526133333333335E-3</v>
      </c>
      <c r="P17" s="10" t="s">
        <v>10</v>
      </c>
      <c r="Q17" s="6" t="s">
        <v>43</v>
      </c>
      <c r="R17" s="41">
        <v>3.9051752500000002E-2</v>
      </c>
      <c r="S17" s="45">
        <v>4.2242949999999994E-3</v>
      </c>
    </row>
    <row r="18" spans="2:19" x14ac:dyDescent="0.2">
      <c r="B18" s="126" t="s">
        <v>42</v>
      </c>
      <c r="C18" s="113">
        <f>AVERAGE(Samson!K18,Samson!K36,Samson!K54)</f>
        <v>4.7198018888888894E-2</v>
      </c>
      <c r="D18" s="113">
        <f>AVERAGE(Samson!L18,Samson!L36,Samson!L54)</f>
        <v>2.5088657777777773E-2</v>
      </c>
      <c r="F18" s="126" t="s">
        <v>42</v>
      </c>
      <c r="G18" s="180">
        <f>AVERAGE(Urban5!O18,Urban5!O36,Urban5!O54)</f>
        <v>8.4132995333333335E-2</v>
      </c>
      <c r="H18" s="180">
        <f>AVERAGE(Urban5!P18,Urban5!P36,Urban5!P54)</f>
        <v>7.4965533333333336E-3</v>
      </c>
      <c r="K18" s="10" t="s">
        <v>10</v>
      </c>
      <c r="L18" s="6" t="s">
        <v>9</v>
      </c>
      <c r="M18" s="6">
        <v>3.966861E-2</v>
      </c>
      <c r="N18" s="9">
        <v>3.5315933333333334E-2</v>
      </c>
      <c r="P18" s="10" t="s">
        <v>10</v>
      </c>
      <c r="Q18" s="120" t="s">
        <v>42</v>
      </c>
      <c r="R18" s="41">
        <v>3.8739074999999998E-2</v>
      </c>
      <c r="S18" s="45">
        <v>4.1413999999999999E-3</v>
      </c>
    </row>
    <row r="19" spans="2:19" x14ac:dyDescent="0.2">
      <c r="B19" s="33" t="s">
        <v>41</v>
      </c>
      <c r="C19" s="113">
        <f>AVERAGE(Samson!K19,Samson!K37,Samson!K55)</f>
        <v>0.14102104444444444</v>
      </c>
      <c r="D19" s="113">
        <f>AVERAGE(Samson!L19,Samson!L37,Samson!L55)</f>
        <v>1.0746502222222223E-2</v>
      </c>
      <c r="F19" s="33" t="s">
        <v>41</v>
      </c>
      <c r="G19" s="180">
        <f>AVERAGE(Urban5!O19,Urban5!O37,Urban5!O55)</f>
        <v>0.101764016</v>
      </c>
      <c r="H19" s="180">
        <f>AVERAGE(Urban5!P19,Urban5!P37,Urban5!P55)</f>
        <v>5.275159333333332E-3</v>
      </c>
      <c r="K19" s="10" t="s">
        <v>10</v>
      </c>
      <c r="L19" s="120" t="s">
        <v>46</v>
      </c>
      <c r="M19" s="6">
        <v>4.5802293333333334E-2</v>
      </c>
      <c r="N19" s="9">
        <v>8.3554233333333339E-3</v>
      </c>
      <c r="P19" s="10" t="s">
        <v>10</v>
      </c>
      <c r="Q19" s="6" t="s">
        <v>39</v>
      </c>
      <c r="R19" s="41">
        <v>4.0053192500000001E-2</v>
      </c>
      <c r="S19" s="45">
        <v>4.3030775000000004E-3</v>
      </c>
    </row>
    <row r="20" spans="2:19" x14ac:dyDescent="0.2">
      <c r="B20" s="33" t="s">
        <v>40</v>
      </c>
      <c r="C20" s="113">
        <f>AVERAGE(Samson!K20,Samson!K38,Samson!K56)</f>
        <v>0.12186284222222221</v>
      </c>
      <c r="D20" s="113">
        <f>AVERAGE(Samson!L20,Samson!L38,Samson!L56)</f>
        <v>1.3743098888888888E-2</v>
      </c>
      <c r="F20" s="33" t="s">
        <v>40</v>
      </c>
      <c r="G20" s="180">
        <f>AVERAGE(Urban5!O20,Urban5!O38,Urban5!O56)</f>
        <v>0.10753969666666667</v>
      </c>
      <c r="H20" s="180">
        <f>AVERAGE(Urban5!P20,Urban5!P38,Urban5!P56)</f>
        <v>5.8156733333333327E-3</v>
      </c>
      <c r="K20" s="10" t="s">
        <v>10</v>
      </c>
      <c r="L20" s="6" t="s">
        <v>43</v>
      </c>
      <c r="M20" s="6">
        <v>4.5893253333333328E-2</v>
      </c>
      <c r="N20" s="9">
        <v>8.2136833333333326E-3</v>
      </c>
      <c r="P20" s="10" t="s">
        <v>11</v>
      </c>
      <c r="Q20" s="120" t="s">
        <v>27</v>
      </c>
      <c r="R20" s="41">
        <v>4.2725529999999998E-2</v>
      </c>
      <c r="S20" s="45">
        <v>3.4138250000000001E-3</v>
      </c>
    </row>
    <row r="21" spans="2:19" ht="17" thickBot="1" x14ac:dyDescent="0.25">
      <c r="B21" s="34" t="s">
        <v>39</v>
      </c>
      <c r="C21" s="114">
        <f>AVERAGE(Samson!K21,Samson!K39,Samson!K57)</f>
        <v>0.12568709222222221</v>
      </c>
      <c r="D21" s="114">
        <f>AVERAGE(Samson!L21,Samson!L39,Samson!L57)</f>
        <v>1.4801318888888887E-2</v>
      </c>
      <c r="F21" s="34" t="s">
        <v>39</v>
      </c>
      <c r="G21" s="181">
        <f>AVERAGE(Urban5!O21,Urban5!O39,Urban5!O57)</f>
        <v>9.317647933333334E-2</v>
      </c>
      <c r="H21" s="181">
        <f>AVERAGE(Urban5!P21,Urban5!P39,Urban5!P57)</f>
        <v>4.8866159999999999E-3</v>
      </c>
      <c r="K21" s="10" t="s">
        <v>10</v>
      </c>
      <c r="L21" s="120" t="s">
        <v>42</v>
      </c>
      <c r="M21" s="6">
        <v>4.6593973333333337E-2</v>
      </c>
      <c r="N21" s="9">
        <v>7.2020466666666673E-3</v>
      </c>
      <c r="P21" s="10" t="s">
        <v>11</v>
      </c>
      <c r="Q21" s="120" t="s">
        <v>28</v>
      </c>
      <c r="R21" s="41">
        <v>4.2475415000000002E-2</v>
      </c>
      <c r="S21" s="45">
        <v>3.7387925000000001E-3</v>
      </c>
    </row>
    <row r="22" spans="2:19" ht="17" thickBot="1" x14ac:dyDescent="0.25">
      <c r="K22" s="10" t="s">
        <v>11</v>
      </c>
      <c r="L22" s="120" t="s">
        <v>27</v>
      </c>
      <c r="M22" s="6">
        <v>4.433691E-2</v>
      </c>
      <c r="N22" s="9">
        <v>8.8041933333333332E-3</v>
      </c>
      <c r="P22" s="10" t="s">
        <v>11</v>
      </c>
      <c r="Q22" s="120" t="s">
        <v>2</v>
      </c>
      <c r="R22" s="41">
        <v>3.9768962500000005E-2</v>
      </c>
      <c r="S22" s="45">
        <v>3.5402599999999999E-3</v>
      </c>
    </row>
    <row r="23" spans="2:19" ht="17" thickBot="1" x14ac:dyDescent="0.25">
      <c r="B23" s="110" t="s">
        <v>29</v>
      </c>
      <c r="C23" s="75" t="s">
        <v>264</v>
      </c>
      <c r="D23" s="75" t="s">
        <v>265</v>
      </c>
      <c r="F23" s="110" t="s">
        <v>263</v>
      </c>
      <c r="G23" s="75" t="s">
        <v>264</v>
      </c>
      <c r="H23" s="75" t="s">
        <v>265</v>
      </c>
      <c r="K23" s="10" t="s">
        <v>11</v>
      </c>
      <c r="L23" s="120" t="s">
        <v>28</v>
      </c>
      <c r="M23" s="6">
        <v>4.8749093333333333E-2</v>
      </c>
      <c r="N23" s="9">
        <v>1.1643883333333334E-2</v>
      </c>
      <c r="P23" s="10" t="s">
        <v>11</v>
      </c>
      <c r="Q23" s="6" t="s">
        <v>3</v>
      </c>
      <c r="R23" s="41">
        <v>4.1633975000000004E-2</v>
      </c>
      <c r="S23" s="45">
        <v>5.6790450000000006E-3</v>
      </c>
    </row>
    <row r="24" spans="2:19" ht="17" thickBot="1" x14ac:dyDescent="0.25">
      <c r="B24" s="111" t="s">
        <v>25</v>
      </c>
      <c r="C24" s="75">
        <f>R3</f>
        <v>4.2825307500000007E-2</v>
      </c>
      <c r="D24" s="75">
        <f>S3</f>
        <v>5.6549775E-3</v>
      </c>
      <c r="F24" s="111" t="s">
        <v>25</v>
      </c>
      <c r="G24" s="178">
        <f>R32</f>
        <v>0.13105987833333335</v>
      </c>
      <c r="H24" s="178">
        <f>S32</f>
        <v>3.8679831666666664E-2</v>
      </c>
      <c r="K24" s="10" t="s">
        <v>11</v>
      </c>
      <c r="L24" s="120" t="s">
        <v>2</v>
      </c>
      <c r="M24" s="6">
        <v>5.0744270000000001E-2</v>
      </c>
      <c r="N24" s="9">
        <v>9.6642233333333327E-3</v>
      </c>
      <c r="P24" s="10" t="s">
        <v>11</v>
      </c>
      <c r="Q24" s="6" t="s">
        <v>4</v>
      </c>
      <c r="R24" s="41">
        <v>4.10202925E-2</v>
      </c>
      <c r="S24" s="45">
        <v>4.2272524999999997E-3</v>
      </c>
    </row>
    <row r="25" spans="2:19" x14ac:dyDescent="0.2">
      <c r="B25" s="171" t="s">
        <v>27</v>
      </c>
      <c r="C25" s="112">
        <f>AVERAGE(Urban4!M4,Urban4!M22,Urban4!M40)</f>
        <v>4.2476820833333338E-2</v>
      </c>
      <c r="D25" s="112">
        <f>AVERAGE(Urban4!N4,Urban4!N22,Urban4!N40)</f>
        <v>3.3456533333333332E-3</v>
      </c>
      <c r="F25" s="171" t="s">
        <v>27</v>
      </c>
      <c r="G25" s="179">
        <f>AVERAGE(Urban6!Q4,Urban6!Q22,Urban6!Q40)</f>
        <v>0.14129360111111111</v>
      </c>
      <c r="H25" s="179">
        <f>AVERAGE(Urban6!R4,Urban6!R22,Urban6!R40)</f>
        <v>1.8526762777777778E-2</v>
      </c>
      <c r="K25" s="10" t="s">
        <v>11</v>
      </c>
      <c r="L25" s="6" t="s">
        <v>3</v>
      </c>
      <c r="M25" s="6">
        <v>5.1431740000000004E-2</v>
      </c>
      <c r="N25" s="9">
        <v>1.1950876666666667E-2</v>
      </c>
      <c r="P25" s="10" t="s">
        <v>11</v>
      </c>
      <c r="Q25" s="120" t="s">
        <v>46</v>
      </c>
      <c r="R25" s="41">
        <v>4.2708244999999999E-2</v>
      </c>
      <c r="S25" s="45">
        <v>4.6747825000000003E-3</v>
      </c>
    </row>
    <row r="26" spans="2:19" x14ac:dyDescent="0.2">
      <c r="B26" s="33" t="s">
        <v>28</v>
      </c>
      <c r="C26" s="113">
        <f>AVERAGE(Urban4!M5,Urban4!M23,Urban4!M41)</f>
        <v>4.2449140833333336E-2</v>
      </c>
      <c r="D26" s="113">
        <f>AVERAGE(Urban4!N5,Urban4!N23,Urban4!N41)</f>
        <v>3.5389791666666664E-3</v>
      </c>
      <c r="F26" s="33" t="s">
        <v>28</v>
      </c>
      <c r="G26" s="180">
        <f>AVERAGE(Urban6!Q5,Urban6!Q23,Urban6!Q41)</f>
        <v>0.13862134000000001</v>
      </c>
      <c r="H26" s="180">
        <f>AVERAGE(Urban6!R5,Urban6!R23,Urban6!R41)</f>
        <v>2.3935012222222222E-2</v>
      </c>
      <c r="K26" s="10" t="s">
        <v>11</v>
      </c>
      <c r="L26" s="6" t="s">
        <v>4</v>
      </c>
      <c r="M26" s="6">
        <v>4.9048423333333334E-2</v>
      </c>
      <c r="N26" s="9">
        <v>1.0954150000000001E-2</v>
      </c>
      <c r="P26" s="10" t="s">
        <v>11</v>
      </c>
      <c r="Q26" s="6" t="s">
        <v>44</v>
      </c>
      <c r="R26" s="41">
        <v>4.2267735000000001E-2</v>
      </c>
      <c r="S26" s="45">
        <v>4.42692E-3</v>
      </c>
    </row>
    <row r="27" spans="2:19" x14ac:dyDescent="0.2">
      <c r="B27" s="33" t="s">
        <v>2</v>
      </c>
      <c r="C27" s="113">
        <f>AVERAGE(Urban4!M6,Urban4!M24,Urban4!M42)</f>
        <v>4.0959783333333333E-2</v>
      </c>
      <c r="D27" s="113">
        <f>AVERAGE(Urban4!N6,Urban4!N24,Urban4!N42)</f>
        <v>3.9125750000000006E-3</v>
      </c>
      <c r="F27" s="33" t="s">
        <v>2</v>
      </c>
      <c r="G27" s="180">
        <f>AVERAGE(Urban6!Q6,Urban6!Q24,Urban6!Q42)</f>
        <v>0.12528092055555556</v>
      </c>
      <c r="H27" s="180">
        <f>AVERAGE(Urban6!R6,Urban6!R24,Urban6!R42)</f>
        <v>1.3386762222222223E-2</v>
      </c>
      <c r="K27" s="10" t="s">
        <v>11</v>
      </c>
      <c r="L27" s="6" t="s">
        <v>9</v>
      </c>
      <c r="M27" s="6">
        <v>4.2514366666666664E-2</v>
      </c>
      <c r="N27" s="9">
        <v>8.6843266666666672E-3</v>
      </c>
      <c r="P27" s="10" t="s">
        <v>11</v>
      </c>
      <c r="Q27" s="6" t="s">
        <v>43</v>
      </c>
      <c r="R27" s="41">
        <v>3.9318167500000001E-2</v>
      </c>
      <c r="S27" s="45">
        <v>4.8067324999999999E-3</v>
      </c>
    </row>
    <row r="28" spans="2:19" x14ac:dyDescent="0.2">
      <c r="B28" s="33" t="s">
        <v>3</v>
      </c>
      <c r="C28" s="113">
        <f>AVERAGE(Urban4!M7,Urban4!M25,Urban4!M43)</f>
        <v>4.2758154166666673E-2</v>
      </c>
      <c r="D28" s="113">
        <f>AVERAGE(Urban4!N7,Urban4!N25,Urban4!N43)</f>
        <v>4.3031624999999999E-3</v>
      </c>
      <c r="F28" s="33" t="s">
        <v>3</v>
      </c>
      <c r="G28" s="180">
        <f>AVERAGE(Urban6!Q7,Urban6!Q25,Urban6!Q43)</f>
        <v>0.12772936333333337</v>
      </c>
      <c r="H28" s="180">
        <f>AVERAGE(Urban6!R7,Urban6!R25,Urban6!R43)</f>
        <v>2.1549890000000002E-2</v>
      </c>
      <c r="K28" s="10" t="s">
        <v>11</v>
      </c>
      <c r="L28" s="120" t="s">
        <v>46</v>
      </c>
      <c r="M28" s="6">
        <v>3.4723886666666669E-2</v>
      </c>
      <c r="N28" s="9">
        <v>2.1727666666666663E-3</v>
      </c>
      <c r="P28" s="10" t="s">
        <v>11</v>
      </c>
      <c r="Q28" s="120" t="s">
        <v>42</v>
      </c>
      <c r="R28" s="41">
        <v>3.9920817499999997E-2</v>
      </c>
      <c r="S28" s="45">
        <v>4.2877925000000001E-3</v>
      </c>
    </row>
    <row r="29" spans="2:19" ht="17" thickBot="1" x14ac:dyDescent="0.25">
      <c r="B29" s="33" t="s">
        <v>4</v>
      </c>
      <c r="C29" s="113">
        <f>AVERAGE(Urban4!M8,Urban4!M26,Urban4!M44)</f>
        <v>4.2507021666666665E-2</v>
      </c>
      <c r="D29" s="113">
        <f>AVERAGE(Urban4!N8,Urban4!N26,Urban4!N44)</f>
        <v>3.7169349999999998E-3</v>
      </c>
      <c r="F29" s="33" t="s">
        <v>4</v>
      </c>
      <c r="G29" s="180">
        <f>AVERAGE(Urban6!Q8,Urban6!Q26,Urban6!Q44)</f>
        <v>0.12729902999999998</v>
      </c>
      <c r="H29" s="180">
        <f>AVERAGE(Urban6!R8,Urban6!R26,Urban6!R44)</f>
        <v>1.835356888888889E-2</v>
      </c>
      <c r="K29" s="11" t="s">
        <v>11</v>
      </c>
      <c r="L29" s="125" t="s">
        <v>42</v>
      </c>
      <c r="M29" s="12">
        <v>5.7968876666666669E-2</v>
      </c>
      <c r="N29" s="13">
        <v>6.4885329999999991E-2</v>
      </c>
      <c r="P29" s="11" t="s">
        <v>11</v>
      </c>
      <c r="Q29" s="12" t="s">
        <v>39</v>
      </c>
      <c r="R29" s="46">
        <v>3.9464532499999996E-2</v>
      </c>
      <c r="S29" s="47">
        <v>4.8085024999999998E-3</v>
      </c>
    </row>
    <row r="30" spans="2:19" ht="17" thickBot="1" x14ac:dyDescent="0.25">
      <c r="B30" s="33" t="s">
        <v>5</v>
      </c>
      <c r="C30" s="113">
        <f>AVERAGE(Urban4!M9,Urban4!M27,Urban4!M45)</f>
        <v>5.0778302500000004E-2</v>
      </c>
      <c r="D30" s="113">
        <f>AVERAGE(Urban4!N9,Urban4!N27,Urban4!N45)</f>
        <v>4.6016141666666661E-3</v>
      </c>
      <c r="F30" s="33" t="s">
        <v>5</v>
      </c>
      <c r="G30" s="180">
        <f>AVERAGE(Urban6!Q9,Urban6!Q27,Urban6!Q45)</f>
        <v>0.16165948111111111</v>
      </c>
      <c r="H30" s="180">
        <f>AVERAGE(Urban6!R9,Urban6!R27,Urban6!R45)</f>
        <v>2.7265548333333334E-2</v>
      </c>
    </row>
    <row r="31" spans="2:19" ht="17" thickBot="1" x14ac:dyDescent="0.25">
      <c r="B31" s="33" t="s">
        <v>6</v>
      </c>
      <c r="C31" s="113">
        <f>AVERAGE(Urban4!M10,Urban4!M28,Urban4!M46)</f>
        <v>5.1049644166666665E-2</v>
      </c>
      <c r="D31" s="113">
        <f>AVERAGE(Urban4!N10,Urban4!N28,Urban4!N46)</f>
        <v>4.2373008333333332E-3</v>
      </c>
      <c r="F31" s="33" t="s">
        <v>6</v>
      </c>
      <c r="G31" s="180">
        <f>AVERAGE(Urban6!Q10,Urban6!Q28,Urban6!Q46)</f>
        <v>0.16092541333333332</v>
      </c>
      <c r="H31" s="180">
        <f>AVERAGE(Urban6!R10,Urban6!R28,Urban6!R46)</f>
        <v>2.6804242222222219E-2</v>
      </c>
      <c r="K31" s="115" t="s">
        <v>35</v>
      </c>
      <c r="L31" s="115" t="s">
        <v>266</v>
      </c>
      <c r="M31" s="75" t="s">
        <v>264</v>
      </c>
      <c r="N31" s="75" t="s">
        <v>265</v>
      </c>
      <c r="P31" s="115" t="s">
        <v>263</v>
      </c>
      <c r="Q31" s="115" t="s">
        <v>266</v>
      </c>
      <c r="R31" s="75" t="s">
        <v>264</v>
      </c>
      <c r="S31" s="75" t="s">
        <v>265</v>
      </c>
    </row>
    <row r="32" spans="2:19" ht="17" thickBot="1" x14ac:dyDescent="0.25">
      <c r="B32" s="33" t="s">
        <v>7</v>
      </c>
      <c r="C32" s="113">
        <f>AVERAGE(Urban4!M11,Urban4!M29,Urban4!M47)</f>
        <v>5.1133819166666671E-2</v>
      </c>
      <c r="D32" s="113">
        <f>AVERAGE(Urban4!N11,Urban4!N29,Urban4!N47)</f>
        <v>4.4417933333333335E-3</v>
      </c>
      <c r="F32" s="33" t="s">
        <v>7</v>
      </c>
      <c r="G32" s="180">
        <f>AVERAGE(Urban6!Q11,Urban6!Q29,Urban6!Q47)</f>
        <v>0.15655534166666665</v>
      </c>
      <c r="H32" s="180">
        <f>AVERAGE(Urban6!R11,Urban6!R29,Urban6!R47)</f>
        <v>1.9899312222222222E-2</v>
      </c>
      <c r="K32" s="121" t="s">
        <v>25</v>
      </c>
      <c r="L32" s="36" t="s">
        <v>32</v>
      </c>
      <c r="M32" s="122">
        <f>Urban5!O3</f>
        <v>7.6600413999999992E-2</v>
      </c>
      <c r="N32" s="123">
        <f>Urban5!P3</f>
        <v>7.8824040000000008E-3</v>
      </c>
      <c r="P32" s="121" t="s">
        <v>25</v>
      </c>
      <c r="Q32" s="36" t="s">
        <v>32</v>
      </c>
      <c r="R32" s="122">
        <f>Urban6!Q3</f>
        <v>0.13105987833333335</v>
      </c>
      <c r="S32" s="123">
        <f>Urban6!R3</f>
        <v>3.8679831666666664E-2</v>
      </c>
    </row>
    <row r="33" spans="2:19" x14ac:dyDescent="0.2">
      <c r="B33" s="33" t="s">
        <v>8</v>
      </c>
      <c r="C33" s="113">
        <f>AVERAGE(Urban4!M12,Urban4!M30,Urban4!M48)</f>
        <v>5.0543919999999999E-2</v>
      </c>
      <c r="D33" s="113">
        <f>AVERAGE(Urban4!N12,Urban4!N30,Urban4!N48)</f>
        <v>4.6745791666666673E-3</v>
      </c>
      <c r="F33" s="33" t="s">
        <v>8</v>
      </c>
      <c r="G33" s="180">
        <f>AVERAGE(Urban6!Q12,Urban6!Q30,Urban6!Q48)</f>
        <v>0.15828018888888887</v>
      </c>
      <c r="H33" s="180">
        <f>AVERAGE(Urban6!R12,Urban6!R30,Urban6!R48)</f>
        <v>3.2270182777777774E-2</v>
      </c>
      <c r="K33" s="42" t="s">
        <v>1</v>
      </c>
      <c r="L33" s="124" t="s">
        <v>46</v>
      </c>
      <c r="M33" s="43">
        <v>8.5145841999999999E-2</v>
      </c>
      <c r="N33" s="44">
        <v>6.01025E-3</v>
      </c>
      <c r="P33" s="42" t="s">
        <v>1</v>
      </c>
      <c r="Q33" s="124" t="s">
        <v>27</v>
      </c>
      <c r="R33" s="102">
        <v>0.11891540666666667</v>
      </c>
      <c r="S33" s="61">
        <v>6.0827799999999994E-3</v>
      </c>
    </row>
    <row r="34" spans="2:19" x14ac:dyDescent="0.2">
      <c r="B34" s="33" t="s">
        <v>9</v>
      </c>
      <c r="C34" s="113">
        <f>AVERAGE(Urban4!M13,Urban4!M31,Urban4!M49)</f>
        <v>4.9399114166666667E-2</v>
      </c>
      <c r="D34" s="113">
        <f>AVERAGE(Urban4!N13,Urban4!N31,Urban4!N49)</f>
        <v>3.8771875E-3</v>
      </c>
      <c r="F34" s="33" t="s">
        <v>9</v>
      </c>
      <c r="G34" s="180">
        <f>AVERAGE(Urban6!Q13,Urban6!Q31,Urban6!Q49)</f>
        <v>0.15214846222222222</v>
      </c>
      <c r="H34" s="180">
        <f>AVERAGE(Urban6!R13,Urban6!R31,Urban6!R49)</f>
        <v>3.9015877777777784E-2</v>
      </c>
      <c r="K34" s="10" t="s">
        <v>10</v>
      </c>
      <c r="L34" s="120" t="s">
        <v>46</v>
      </c>
      <c r="M34" s="41">
        <v>8.2449560000000005E-2</v>
      </c>
      <c r="N34" s="45">
        <v>6.4472920000000003E-3</v>
      </c>
      <c r="P34" s="10" t="s">
        <v>1</v>
      </c>
      <c r="Q34" s="120" t="s">
        <v>28</v>
      </c>
      <c r="R34" s="101">
        <v>0.12016442000000001</v>
      </c>
      <c r="S34" s="62">
        <v>1.0064196666666669E-2</v>
      </c>
    </row>
    <row r="35" spans="2:19" x14ac:dyDescent="0.2">
      <c r="B35" s="126" t="s">
        <v>46</v>
      </c>
      <c r="C35" s="113">
        <f>AVERAGE(Urban4!M14,Urban4!M32,Urban4!M50)</f>
        <v>4.0782277499999998E-2</v>
      </c>
      <c r="D35" s="113">
        <f>AVERAGE(Urban4!N14,Urban4!N32,Urban4!N50)</f>
        <v>4.2897666666666667E-3</v>
      </c>
      <c r="F35" s="126" t="s">
        <v>46</v>
      </c>
      <c r="G35" s="180">
        <f>AVERAGE(Urban6!Q14,Urban6!Q32,Urban6!Q50)</f>
        <v>0.12167515166666666</v>
      </c>
      <c r="H35" s="180">
        <f>AVERAGE(Urban6!R14,Urban6!R32,Urban6!R50)</f>
        <v>2.5002775555555551E-2</v>
      </c>
      <c r="K35" s="10" t="s">
        <v>10</v>
      </c>
      <c r="L35" s="120" t="s">
        <v>42</v>
      </c>
      <c r="M35" s="41">
        <v>8.2065812000000002E-2</v>
      </c>
      <c r="N35" s="45">
        <v>7.808991999999999E-3</v>
      </c>
      <c r="P35" s="10" t="s">
        <v>1</v>
      </c>
      <c r="Q35" s="120" t="s">
        <v>2</v>
      </c>
      <c r="R35" s="101">
        <v>0.12333311000000001</v>
      </c>
      <c r="S35" s="62">
        <v>9.21663E-3</v>
      </c>
    </row>
    <row r="36" spans="2:19" x14ac:dyDescent="0.2">
      <c r="B36" s="33" t="s">
        <v>45</v>
      </c>
      <c r="C36" s="113">
        <f>AVERAGE(Urban4!M15,Urban4!M33,Urban4!M51)</f>
        <v>4.3981856666666673E-2</v>
      </c>
      <c r="D36" s="113">
        <f>AVERAGE(Urban4!N15,Urban4!N33,Urban4!N51)</f>
        <v>4.8871225000000004E-3</v>
      </c>
      <c r="F36" s="33" t="s">
        <v>45</v>
      </c>
      <c r="G36" s="180">
        <f>AVERAGE(Urban6!Q15,Urban6!Q33,Urban6!Q51)</f>
        <v>0.15906430666666668</v>
      </c>
      <c r="H36" s="180">
        <f>AVERAGE(Urban6!R15,Urban6!R33,Urban6!R51)</f>
        <v>4.3983173333333327E-2</v>
      </c>
      <c r="K36" s="10" t="s">
        <v>11</v>
      </c>
      <c r="L36" s="120" t="s">
        <v>46</v>
      </c>
      <c r="M36" s="41">
        <v>8.5117261999999999E-2</v>
      </c>
      <c r="N36" s="45">
        <v>8.4479519999999999E-3</v>
      </c>
      <c r="P36" s="10" t="s">
        <v>1</v>
      </c>
      <c r="Q36" s="6" t="s">
        <v>3</v>
      </c>
      <c r="R36" s="101">
        <v>0.12263187333333335</v>
      </c>
      <c r="S36" s="62">
        <v>8.4880616666666662E-3</v>
      </c>
    </row>
    <row r="37" spans="2:19" ht="17" thickBot="1" x14ac:dyDescent="0.25">
      <c r="B37" s="33" t="s">
        <v>44</v>
      </c>
      <c r="C37" s="113">
        <f>AVERAGE(Urban4!M16,Urban4!M34,Urban4!M52)</f>
        <v>4.158237E-2</v>
      </c>
      <c r="D37" s="113">
        <f>AVERAGE(Urban4!N16,Urban4!N34,Urban4!N52)</f>
        <v>4.3137175000000005E-3</v>
      </c>
      <c r="F37" s="33" t="s">
        <v>44</v>
      </c>
      <c r="G37" s="180">
        <f>AVERAGE(Urban6!Q16,Urban6!Q34,Urban6!Q52)</f>
        <v>0.14894986444444444</v>
      </c>
      <c r="H37" s="180">
        <f>AVERAGE(Urban6!R16,Urban6!R34,Urban6!R52)</f>
        <v>4.1949150555555557E-2</v>
      </c>
      <c r="K37" s="11" t="s">
        <v>11</v>
      </c>
      <c r="L37" s="125" t="s">
        <v>42</v>
      </c>
      <c r="M37" s="46">
        <v>8.4640592000000001E-2</v>
      </c>
      <c r="N37" s="47">
        <v>8.7549800000000007E-3</v>
      </c>
      <c r="P37" s="10" t="s">
        <v>1</v>
      </c>
      <c r="Q37" s="6" t="s">
        <v>4</v>
      </c>
      <c r="R37" s="101">
        <v>0.12361540666666665</v>
      </c>
      <c r="S37" s="62">
        <v>8.983085E-3</v>
      </c>
    </row>
    <row r="38" spans="2:19" ht="17" thickBot="1" x14ac:dyDescent="0.25">
      <c r="B38" s="33" t="s">
        <v>43</v>
      </c>
      <c r="C38" s="113">
        <f>AVERAGE(Urban4!M17,Urban4!M35,Urban4!M53)</f>
        <v>3.9523686666666669E-2</v>
      </c>
      <c r="D38" s="113">
        <f>AVERAGE(Urban4!N17,Urban4!N35,Urban4!N53)</f>
        <v>4.4516316666666665E-3</v>
      </c>
      <c r="F38" s="33" t="s">
        <v>43</v>
      </c>
      <c r="G38" s="180">
        <f>AVERAGE(Urban6!Q17,Urban6!Q35,Urban6!Q53)</f>
        <v>0.12589784944444446</v>
      </c>
      <c r="H38" s="180">
        <f>AVERAGE(Urban6!R17,Urban6!R35,Urban6!R53)</f>
        <v>1.0184970555555554E-2</v>
      </c>
      <c r="P38" s="10" t="s">
        <v>1</v>
      </c>
      <c r="Q38" s="120" t="s">
        <v>46</v>
      </c>
      <c r="R38" s="101">
        <v>0.12276998666666666</v>
      </c>
      <c r="S38" s="62">
        <v>2.9419638333333331E-2</v>
      </c>
    </row>
    <row r="39" spans="2:19" ht="17" thickBot="1" x14ac:dyDescent="0.25">
      <c r="B39" s="126" t="s">
        <v>42</v>
      </c>
      <c r="C39" s="113">
        <f>AVERAGE(Urban4!M18,Urban4!M36,Urban4!M54)</f>
        <v>3.9318299999999994E-2</v>
      </c>
      <c r="D39" s="113">
        <f>AVERAGE(Urban4!N18,Urban4!N36,Urban4!N54)</f>
        <v>4.503015E-3</v>
      </c>
      <c r="F39" s="126" t="s">
        <v>42</v>
      </c>
      <c r="G39" s="180">
        <f>AVERAGE(Urban6!Q18,Urban6!Q36,Urban6!Q54)</f>
        <v>0.126608515</v>
      </c>
      <c r="H39" s="180">
        <f>AVERAGE(Urban6!R18,Urban6!R36,Urban6!R54)</f>
        <v>2.9366943888888889E-2</v>
      </c>
      <c r="K39" s="156" t="s">
        <v>267</v>
      </c>
      <c r="L39" s="115" t="s">
        <v>266</v>
      </c>
      <c r="M39" s="75" t="s">
        <v>264</v>
      </c>
      <c r="N39" s="75" t="s">
        <v>265</v>
      </c>
      <c r="P39" s="10" t="s">
        <v>1</v>
      </c>
      <c r="Q39" s="6" t="s">
        <v>43</v>
      </c>
      <c r="R39" s="101">
        <v>0.12639824333333333</v>
      </c>
      <c r="S39" s="62">
        <v>1.1679665000000001E-2</v>
      </c>
    </row>
    <row r="40" spans="2:19" ht="17" thickBot="1" x14ac:dyDescent="0.25">
      <c r="B40" s="33" t="s">
        <v>41</v>
      </c>
      <c r="C40" s="113">
        <f>AVERAGE(Urban4!M19,Urban4!M37,Urban4!M55)</f>
        <v>4.3573290000000008E-2</v>
      </c>
      <c r="D40" s="113">
        <f>AVERAGE(Urban4!N19,Urban4!N37,Urban4!N55)</f>
        <v>4.954459166666667E-3</v>
      </c>
      <c r="F40" s="33" t="s">
        <v>41</v>
      </c>
      <c r="G40" s="180">
        <f>AVERAGE(Urban6!Q19,Urban6!Q37,Urban6!Q55)</f>
        <v>0.15092015222222221</v>
      </c>
      <c r="H40" s="180">
        <f>AVERAGE(Urban6!R19,Urban6!R37,Urban6!R55)</f>
        <v>3.9920467777777781E-2</v>
      </c>
      <c r="K40" s="167" t="s">
        <v>25</v>
      </c>
      <c r="L40" s="168" t="s">
        <v>32</v>
      </c>
      <c r="M40" s="169">
        <f>'Jasper Ridge'!M3</f>
        <v>0.18411014999999997</v>
      </c>
      <c r="N40" s="147">
        <f>'Jasper Ridge'!N3</f>
        <v>6.3411019999999998E-2</v>
      </c>
      <c r="P40" s="10" t="s">
        <v>1</v>
      </c>
      <c r="Q40" s="6" t="s">
        <v>39</v>
      </c>
      <c r="R40" s="101">
        <v>0.11829899666666667</v>
      </c>
      <c r="S40" s="62">
        <v>6.9868000000000005E-3</v>
      </c>
    </row>
    <row r="41" spans="2:19" x14ac:dyDescent="0.2">
      <c r="B41" s="33" t="s">
        <v>40</v>
      </c>
      <c r="C41" s="113">
        <f>AVERAGE(Urban4!M20,Urban4!M38,Urban4!M56)</f>
        <v>4.7563145000000001E-2</v>
      </c>
      <c r="D41" s="113">
        <f>AVERAGE(Urban4!N20,Urban4!N38,Urban4!N56)</f>
        <v>5.2720699999999994E-3</v>
      </c>
      <c r="F41" s="33" t="s">
        <v>40</v>
      </c>
      <c r="G41" s="180">
        <f>AVERAGE(Urban6!Q20,Urban6!Q38,Urban6!Q56)</f>
        <v>0.16723720611111112</v>
      </c>
      <c r="H41" s="180">
        <f>AVERAGE(Urban6!R20,Urban6!R38,Urban6!R56)</f>
        <v>4.795389444444445E-2</v>
      </c>
      <c r="K41" s="146" t="s">
        <v>1</v>
      </c>
      <c r="L41" s="170" t="s">
        <v>268</v>
      </c>
      <c r="M41" s="166">
        <v>0.13442285500000001</v>
      </c>
      <c r="N41" s="142">
        <v>4.5865702499999994E-2</v>
      </c>
      <c r="P41" s="10" t="s">
        <v>10</v>
      </c>
      <c r="Q41" s="120" t="s">
        <v>27</v>
      </c>
      <c r="R41" s="41">
        <v>0.11995895666666666</v>
      </c>
      <c r="S41" s="45">
        <v>1.2114951666666665E-2</v>
      </c>
    </row>
    <row r="42" spans="2:19" ht="17" thickBot="1" x14ac:dyDescent="0.25">
      <c r="B42" s="34" t="s">
        <v>39</v>
      </c>
      <c r="C42" s="114">
        <f>AVERAGE(Urban4!M21,Urban4!M39,Urban4!M57)</f>
        <v>4.0053786666666667E-2</v>
      </c>
      <c r="D42" s="114">
        <f>AVERAGE(Urban4!N21,Urban4!N39,Urban4!N57)</f>
        <v>4.6235808333333324E-3</v>
      </c>
      <c r="F42" s="34" t="s">
        <v>39</v>
      </c>
      <c r="G42" s="181">
        <f>AVERAGE(Urban6!Q21,Urban6!Q39,Urban6!Q57)</f>
        <v>0.14583784555555554</v>
      </c>
      <c r="H42" s="181">
        <f>AVERAGE(Urban6!R21,Urban6!R39,Urban6!R57)</f>
        <v>2.8662623333333331E-2</v>
      </c>
      <c r="K42" s="10" t="s">
        <v>1</v>
      </c>
      <c r="L42" s="120" t="s">
        <v>269</v>
      </c>
      <c r="M42" s="41">
        <v>0.124727985</v>
      </c>
      <c r="N42" s="45">
        <v>5.36322225E-2</v>
      </c>
      <c r="P42" s="10" t="s">
        <v>10</v>
      </c>
      <c r="Q42" s="120" t="s">
        <v>28</v>
      </c>
      <c r="R42" s="41">
        <v>0.12095552500000001</v>
      </c>
      <c r="S42" s="45">
        <v>2.2975203333333333E-2</v>
      </c>
    </row>
    <row r="43" spans="2:19" ht="17" thickBot="1" x14ac:dyDescent="0.25">
      <c r="K43" s="10" t="s">
        <v>1</v>
      </c>
      <c r="L43" s="6" t="s">
        <v>5</v>
      </c>
      <c r="M43" s="41">
        <v>0.12785234249999999</v>
      </c>
      <c r="N43" s="45">
        <v>4.88131225E-2</v>
      </c>
      <c r="P43" s="10" t="s">
        <v>10</v>
      </c>
      <c r="Q43" s="120" t="s">
        <v>2</v>
      </c>
      <c r="R43" s="41">
        <v>0.12508236666666667</v>
      </c>
      <c r="S43" s="45">
        <v>9.5953966666666671E-3</v>
      </c>
    </row>
    <row r="44" spans="2:19" ht="17" thickBot="1" x14ac:dyDescent="0.25">
      <c r="B44" s="110" t="s">
        <v>283</v>
      </c>
      <c r="C44" s="75" t="s">
        <v>264</v>
      </c>
      <c r="D44" s="75" t="s">
        <v>265</v>
      </c>
      <c r="F44" s="110" t="s">
        <v>267</v>
      </c>
      <c r="G44" s="75" t="s">
        <v>264</v>
      </c>
      <c r="H44" s="75" t="s">
        <v>265</v>
      </c>
      <c r="K44" s="10" t="s">
        <v>1</v>
      </c>
      <c r="L44" s="6" t="s">
        <v>6</v>
      </c>
      <c r="M44" s="41">
        <v>0.12639522</v>
      </c>
      <c r="N44" s="45">
        <v>4.6444532499999996E-2</v>
      </c>
      <c r="P44" s="10" t="s">
        <v>10</v>
      </c>
      <c r="Q44" s="6" t="s">
        <v>4</v>
      </c>
      <c r="R44" s="41">
        <v>0.12489322166666668</v>
      </c>
      <c r="S44" s="45">
        <v>1.1212155E-2</v>
      </c>
    </row>
    <row r="45" spans="2:19" ht="17" thickBot="1" x14ac:dyDescent="0.25">
      <c r="B45" s="155" t="s">
        <v>25</v>
      </c>
      <c r="C45" s="182">
        <f>R55</f>
        <v>0.12293058999999999</v>
      </c>
      <c r="D45" s="182">
        <f>S55</f>
        <v>1.090281166666667E-2</v>
      </c>
      <c r="F45" s="111" t="s">
        <v>25</v>
      </c>
      <c r="G45" s="178">
        <f>M40</f>
        <v>0.18411014999999997</v>
      </c>
      <c r="H45" s="184">
        <f>N40</f>
        <v>6.3411019999999998E-2</v>
      </c>
      <c r="K45" s="10" t="s">
        <v>1</v>
      </c>
      <c r="L45" s="6" t="s">
        <v>7</v>
      </c>
      <c r="M45" s="41">
        <v>0.1443693425</v>
      </c>
      <c r="N45" s="45">
        <v>6.1446834999999998E-2</v>
      </c>
      <c r="P45" s="10" t="s">
        <v>10</v>
      </c>
      <c r="Q45" s="120" t="s">
        <v>46</v>
      </c>
      <c r="R45" s="41">
        <v>0.12033801666666666</v>
      </c>
      <c r="S45" s="45">
        <v>2.9593079999999997E-2</v>
      </c>
    </row>
    <row r="46" spans="2:19" x14ac:dyDescent="0.2">
      <c r="B46" s="172" t="s">
        <v>27</v>
      </c>
      <c r="C46" s="183">
        <f>AVERAGE(Cuprite!AC4,Cuprite!AC22,Cuprite!AC40)</f>
        <v>0.112846235</v>
      </c>
      <c r="D46" s="183">
        <f>AVERAGE(Cuprite!AD4,Cuprite!AD22,Cuprite!AD40)</f>
        <v>9.4348572222222229E-3</v>
      </c>
      <c r="F46" s="171" t="s">
        <v>27</v>
      </c>
      <c r="G46" s="179">
        <f>AVERAGE('Jasper Ridge'!M4,'Jasper Ridge'!M22,'Jasper Ridge'!M40)</f>
        <v>0.17409098833333334</v>
      </c>
      <c r="H46" s="185">
        <f>AVERAGE('Jasper Ridge'!N4,'Jasper Ridge'!N22,'Jasper Ridge'!N40)</f>
        <v>2.1651960833333331E-2</v>
      </c>
      <c r="K46" s="10" t="s">
        <v>1</v>
      </c>
      <c r="L46" s="6" t="s">
        <v>8</v>
      </c>
      <c r="M46" s="41">
        <v>0.12385832999999999</v>
      </c>
      <c r="N46" s="45">
        <v>4.7121232499999999E-2</v>
      </c>
      <c r="P46" s="10" t="s">
        <v>10</v>
      </c>
      <c r="Q46" s="6" t="s">
        <v>43</v>
      </c>
      <c r="R46" s="41">
        <v>0.12602862333333334</v>
      </c>
      <c r="S46" s="45">
        <v>1.0177034999999999E-2</v>
      </c>
    </row>
    <row r="47" spans="2:19" x14ac:dyDescent="0.2">
      <c r="B47" s="33" t="s">
        <v>28</v>
      </c>
      <c r="C47" s="180">
        <f>AVERAGE(Cuprite!AC5,Cuprite!AC23,Cuprite!AC41)</f>
        <v>0.11312809972222222</v>
      </c>
      <c r="D47" s="180">
        <f>AVERAGE(Cuprite!AD5,Cuprite!AD23,Cuprite!AD41)</f>
        <v>9.518850555555557E-3</v>
      </c>
      <c r="F47" s="33" t="s">
        <v>28</v>
      </c>
      <c r="G47" s="180">
        <f>AVERAGE('Jasper Ridge'!M5,'Jasper Ridge'!M23,'Jasper Ridge'!M41)</f>
        <v>0.17109601833333335</v>
      </c>
      <c r="H47" s="186">
        <f>AVERAGE('Jasper Ridge'!N5,'Jasper Ridge'!N23,'Jasper Ridge'!N41)</f>
        <v>2.3244158333333334E-2</v>
      </c>
      <c r="K47" s="10" t="s">
        <v>1</v>
      </c>
      <c r="L47" s="6" t="s">
        <v>9</v>
      </c>
      <c r="M47" s="41">
        <v>0.101654465</v>
      </c>
      <c r="N47" s="45">
        <v>5.9384427500000003E-2</v>
      </c>
      <c r="P47" s="10" t="s">
        <v>10</v>
      </c>
      <c r="Q47" s="120" t="s">
        <v>42</v>
      </c>
      <c r="R47" s="41">
        <v>0.11855411333333332</v>
      </c>
      <c r="S47" s="45">
        <v>1.9813548333333333E-2</v>
      </c>
    </row>
    <row r="48" spans="2:19" x14ac:dyDescent="0.2">
      <c r="B48" s="33" t="s">
        <v>2</v>
      </c>
      <c r="C48" s="180">
        <f>AVERAGE(Cuprite!AC6,Cuprite!AC24,Cuprite!AC42)</f>
        <v>0.11507849361111111</v>
      </c>
      <c r="D48" s="180">
        <f>AVERAGE(Cuprite!AD6,Cuprite!AD24,Cuprite!AD42)</f>
        <v>1.2472422499999998E-2</v>
      </c>
      <c r="F48" s="33" t="s">
        <v>2</v>
      </c>
      <c r="G48" s="180">
        <f>AVERAGE('Jasper Ridge'!M6,'Jasper Ridge'!M24,'Jasper Ridge'!M42)</f>
        <v>0.17317591833333335</v>
      </c>
      <c r="H48" s="186">
        <f>AVERAGE('Jasper Ridge'!N6,'Jasper Ridge'!N24,'Jasper Ridge'!N42)</f>
        <v>4.5910796666666663E-2</v>
      </c>
      <c r="K48" s="10" t="s">
        <v>1</v>
      </c>
      <c r="L48" s="120" t="s">
        <v>46</v>
      </c>
      <c r="M48" s="41">
        <v>0.13160698500000001</v>
      </c>
      <c r="N48" s="45">
        <v>3.76131325E-2</v>
      </c>
      <c r="P48" s="10" t="s">
        <v>11</v>
      </c>
      <c r="Q48" s="6" t="s">
        <v>2</v>
      </c>
      <c r="R48" s="41">
        <v>0.127427285</v>
      </c>
      <c r="S48" s="45">
        <v>2.1348259999999997E-2</v>
      </c>
    </row>
    <row r="49" spans="2:19" x14ac:dyDescent="0.2">
      <c r="B49" s="33" t="s">
        <v>3</v>
      </c>
      <c r="C49" s="180">
        <f>AVERAGE(Cuprite!AC7,Cuprite!AC25,Cuprite!AC43)</f>
        <v>0.11505706333333336</v>
      </c>
      <c r="D49" s="180">
        <f>AVERAGE(Cuprite!AD7,Cuprite!AD25,Cuprite!AD43)</f>
        <v>1.1719937777777774E-2</v>
      </c>
      <c r="F49" s="33" t="s">
        <v>3</v>
      </c>
      <c r="G49" s="180">
        <f>AVERAGE('Jasper Ridge'!M7,'Jasper Ridge'!M25,'Jasper Ridge'!M43)</f>
        <v>0.16519386999999999</v>
      </c>
      <c r="H49" s="186">
        <f>AVERAGE('Jasper Ridge'!N7,'Jasper Ridge'!N25,'Jasper Ridge'!N43)</f>
        <v>4.2464670000000003E-2</v>
      </c>
      <c r="K49" s="10" t="s">
        <v>1</v>
      </c>
      <c r="L49" s="6" t="s">
        <v>45</v>
      </c>
      <c r="M49" s="41">
        <v>0.13259060750000001</v>
      </c>
      <c r="N49" s="45">
        <v>4.9309067499999998E-2</v>
      </c>
      <c r="P49" s="10" t="s">
        <v>11</v>
      </c>
      <c r="Q49" s="6" t="s">
        <v>3</v>
      </c>
      <c r="R49" s="41">
        <v>0.12852523000000002</v>
      </c>
      <c r="S49" s="45">
        <v>2.4539106666666668E-2</v>
      </c>
    </row>
    <row r="50" spans="2:19" x14ac:dyDescent="0.2">
      <c r="B50" s="33" t="s">
        <v>4</v>
      </c>
      <c r="C50" s="180">
        <f>AVERAGE(Cuprite!AC8,Cuprite!AC26,Cuprite!AC44)</f>
        <v>0.11473898666666667</v>
      </c>
      <c r="D50" s="180">
        <f>AVERAGE(Cuprite!AD8,Cuprite!AD26,Cuprite!AD44)</f>
        <v>1.2538989722222222E-2</v>
      </c>
      <c r="F50" s="33" t="s">
        <v>4</v>
      </c>
      <c r="G50" s="180">
        <f>AVERAGE('Jasper Ridge'!M8,'Jasper Ridge'!M26,'Jasper Ridge'!M44)</f>
        <v>0.15993203083333332</v>
      </c>
      <c r="H50" s="186">
        <f>AVERAGE('Jasper Ridge'!N8,'Jasper Ridge'!N26,'Jasper Ridge'!N44)</f>
        <v>3.4274097499999996E-2</v>
      </c>
      <c r="K50" s="10" t="s">
        <v>1</v>
      </c>
      <c r="L50" s="6" t="s">
        <v>44</v>
      </c>
      <c r="M50" s="41">
        <v>0.13489530499999999</v>
      </c>
      <c r="N50" s="45">
        <v>4.5100475000000001E-2</v>
      </c>
      <c r="P50" s="10" t="s">
        <v>11</v>
      </c>
      <c r="Q50" s="120" t="s">
        <v>46</v>
      </c>
      <c r="R50" s="41">
        <v>0.12191745166666668</v>
      </c>
      <c r="S50" s="45">
        <v>1.5995608333333331E-2</v>
      </c>
    </row>
    <row r="51" spans="2:19" x14ac:dyDescent="0.2">
      <c r="B51" s="33" t="s">
        <v>5</v>
      </c>
      <c r="C51" s="180">
        <f>AVERAGE(Cuprite!AC9,Cuprite!AC27,Cuprite!AC45)</f>
        <v>0.12352057055555554</v>
      </c>
      <c r="D51" s="180">
        <f>AVERAGE(Cuprite!AD9,Cuprite!AD27,Cuprite!AD45)</f>
        <v>1.7464424166666662E-2</v>
      </c>
      <c r="F51" s="33" t="s">
        <v>5</v>
      </c>
      <c r="G51" s="180">
        <f>AVERAGE('Jasper Ridge'!M9,'Jasper Ridge'!M27,'Jasper Ridge'!M45)</f>
        <v>0.18372038999999998</v>
      </c>
      <c r="H51" s="186">
        <f>AVERAGE('Jasper Ridge'!N9,'Jasper Ridge'!N27,'Jasper Ridge'!N45)</f>
        <v>2.3834797500000001E-2</v>
      </c>
      <c r="K51" s="10" t="s">
        <v>1</v>
      </c>
      <c r="L51" s="6" t="s">
        <v>43</v>
      </c>
      <c r="M51" s="41">
        <v>0.10925953499999999</v>
      </c>
      <c r="N51" s="45">
        <v>3.7346844999999997E-2</v>
      </c>
      <c r="P51" s="10" t="s">
        <v>11</v>
      </c>
      <c r="Q51" s="6" t="s">
        <v>43</v>
      </c>
      <c r="R51" s="41">
        <v>0.12526668166666668</v>
      </c>
      <c r="S51" s="45">
        <v>8.6982116666666654E-3</v>
      </c>
    </row>
    <row r="52" spans="2:19" ht="17" thickBot="1" x14ac:dyDescent="0.25">
      <c r="B52" s="33" t="s">
        <v>6</v>
      </c>
      <c r="C52" s="180">
        <f>AVERAGE(Cuprite!AC10,Cuprite!AC28,Cuprite!AC46)</f>
        <v>0.12262667305555557</v>
      </c>
      <c r="D52" s="180">
        <f>AVERAGE(Cuprite!AD10,Cuprite!AD28,Cuprite!AD46)</f>
        <v>1.9656022499999998E-2</v>
      </c>
      <c r="F52" s="33" t="s">
        <v>6</v>
      </c>
      <c r="G52" s="180">
        <f>AVERAGE('Jasper Ridge'!M10,'Jasper Ridge'!M28,'Jasper Ridge'!M46)</f>
        <v>0.1821389316666667</v>
      </c>
      <c r="H52" s="186">
        <f>AVERAGE('Jasper Ridge'!N10,'Jasper Ridge'!N28,'Jasper Ridge'!N46)</f>
        <v>2.3731241666666666E-2</v>
      </c>
      <c r="K52" s="10" t="s">
        <v>1</v>
      </c>
      <c r="L52" s="120" t="s">
        <v>42</v>
      </c>
      <c r="M52" s="41">
        <v>0.127387215</v>
      </c>
      <c r="N52" s="45">
        <v>4.1933399999999996E-2</v>
      </c>
      <c r="P52" s="11" t="s">
        <v>11</v>
      </c>
      <c r="Q52" s="125" t="s">
        <v>42</v>
      </c>
      <c r="R52" s="46">
        <v>0.12455112000000002</v>
      </c>
      <c r="S52" s="47">
        <v>2.8545320000000002E-2</v>
      </c>
    </row>
    <row r="53" spans="2:19" ht="17" thickBot="1" x14ac:dyDescent="0.25">
      <c r="B53" s="33" t="s">
        <v>7</v>
      </c>
      <c r="C53" s="180">
        <f>AVERAGE(Cuprite!AC11,Cuprite!AC29,Cuprite!AC47)</f>
        <v>0.1218324811111111</v>
      </c>
      <c r="D53" s="180">
        <f>AVERAGE(Cuprite!AD11,Cuprite!AD29,Cuprite!AD47)</f>
        <v>1.7700024444444445E-2</v>
      </c>
      <c r="F53" s="33" t="s">
        <v>7</v>
      </c>
      <c r="G53" s="180">
        <f>AVERAGE('Jasper Ridge'!M11,'Jasper Ridge'!M29,'Jasper Ridge'!M47)</f>
        <v>0.18863250249999999</v>
      </c>
      <c r="H53" s="186">
        <f>AVERAGE('Jasper Ridge'!N11,'Jasper Ridge'!N29,'Jasper Ridge'!N47)</f>
        <v>2.8693826666666668E-2</v>
      </c>
      <c r="K53" s="10" t="s">
        <v>1</v>
      </c>
      <c r="L53" s="6" t="s">
        <v>41</v>
      </c>
      <c r="M53" s="41">
        <v>0.11977657749999998</v>
      </c>
      <c r="N53" s="45">
        <v>4.2922047500000005E-2</v>
      </c>
    </row>
    <row r="54" spans="2:19" ht="17" thickBot="1" x14ac:dyDescent="0.25">
      <c r="B54" s="33" t="s">
        <v>8</v>
      </c>
      <c r="C54" s="180">
        <f>AVERAGE(Cuprite!AC12,Cuprite!AC30,Cuprite!AC48)</f>
        <v>0.12330757555555555</v>
      </c>
      <c r="D54" s="180">
        <f>AVERAGE(Cuprite!AD12,Cuprite!AD30,Cuprite!AD48)</f>
        <v>1.8456451666666665E-2</v>
      </c>
      <c r="F54" s="33" t="s">
        <v>8</v>
      </c>
      <c r="G54" s="180">
        <f>AVERAGE('Jasper Ridge'!M12,'Jasper Ridge'!M30,'Jasper Ridge'!M48)</f>
        <v>0.18169585166666669</v>
      </c>
      <c r="H54" s="186">
        <f>AVERAGE('Jasper Ridge'!N12,'Jasper Ridge'!N30,'Jasper Ridge'!N48)</f>
        <v>3.0430424166666664E-2</v>
      </c>
      <c r="K54" s="10" t="s">
        <v>1</v>
      </c>
      <c r="L54" s="6" t="s">
        <v>40</v>
      </c>
      <c r="M54" s="41">
        <v>0.14836418499999998</v>
      </c>
      <c r="N54" s="45">
        <v>2.9114279999999999E-2</v>
      </c>
      <c r="P54" s="156" t="s">
        <v>283</v>
      </c>
      <c r="Q54" s="115" t="s">
        <v>266</v>
      </c>
      <c r="R54" s="75" t="s">
        <v>264</v>
      </c>
      <c r="S54" s="75" t="s">
        <v>265</v>
      </c>
    </row>
    <row r="55" spans="2:19" ht="17" thickBot="1" x14ac:dyDescent="0.25">
      <c r="B55" s="33" t="s">
        <v>9</v>
      </c>
      <c r="C55" s="180">
        <f>AVERAGE(Cuprite!AC13,Cuprite!AC31,Cuprite!AC49)</f>
        <v>0.115592615</v>
      </c>
      <c r="D55" s="180">
        <f>AVERAGE(Cuprite!AD13,Cuprite!AD31,Cuprite!AD49)</f>
        <v>1.4261744444444446E-2</v>
      </c>
      <c r="F55" s="33" t="s">
        <v>9</v>
      </c>
      <c r="G55" s="180">
        <f>AVERAGE('Jasper Ridge'!M13,'Jasper Ridge'!M31,'Jasper Ridge'!M49)</f>
        <v>0.16115322666666665</v>
      </c>
      <c r="H55" s="186">
        <f>AVERAGE('Jasper Ridge'!N13,'Jasper Ridge'!N31,'Jasper Ridge'!N49)</f>
        <v>3.7919994166666665E-2</v>
      </c>
      <c r="K55" s="10" t="s">
        <v>1</v>
      </c>
      <c r="L55" s="6" t="s">
        <v>39</v>
      </c>
      <c r="M55" s="41">
        <v>0.14674779500000001</v>
      </c>
      <c r="N55" s="45">
        <v>7.2183674999999996E-3</v>
      </c>
      <c r="P55" s="167" t="s">
        <v>25</v>
      </c>
      <c r="Q55" s="168" t="s">
        <v>32</v>
      </c>
      <c r="R55" s="174">
        <f>Cuprite!AC3</f>
        <v>0.12293058999999999</v>
      </c>
      <c r="S55" s="175">
        <f>Cuprite!AD3</f>
        <v>1.090281166666667E-2</v>
      </c>
    </row>
    <row r="56" spans="2:19" x14ac:dyDescent="0.2">
      <c r="B56" s="126" t="s">
        <v>46</v>
      </c>
      <c r="C56" s="180">
        <f>AVERAGE(Cuprite!AC14,Cuprite!AC32,Cuprite!AC50)</f>
        <v>0.11269746527777778</v>
      </c>
      <c r="D56" s="180">
        <f>AVERAGE(Cuprite!AD14,Cuprite!AD32,Cuprite!AD50)</f>
        <v>9.8654347222222223E-3</v>
      </c>
      <c r="F56" s="126" t="s">
        <v>46</v>
      </c>
      <c r="G56" s="180">
        <f>AVERAGE('Jasper Ridge'!M14,'Jasper Ridge'!M32,'Jasper Ridge'!M50)</f>
        <v>0.172208045</v>
      </c>
      <c r="H56" s="186">
        <f>AVERAGE('Jasper Ridge'!N14,'Jasper Ridge'!N32,'Jasper Ridge'!N50)</f>
        <v>1.9545454166666667E-2</v>
      </c>
      <c r="K56" s="10" t="s">
        <v>11</v>
      </c>
      <c r="L56" s="120" t="s">
        <v>268</v>
      </c>
      <c r="M56" s="41">
        <v>0.14218917</v>
      </c>
      <c r="N56" s="45">
        <v>1.30922025E-2</v>
      </c>
      <c r="P56" s="173" t="s">
        <v>1</v>
      </c>
      <c r="Q56" s="170" t="s">
        <v>28</v>
      </c>
      <c r="R56" s="145">
        <v>0.11308761999999999</v>
      </c>
      <c r="S56" s="142">
        <v>1.0345409166666668E-2</v>
      </c>
    </row>
    <row r="57" spans="2:19" x14ac:dyDescent="0.2">
      <c r="B57" s="33" t="s">
        <v>45</v>
      </c>
      <c r="C57" s="180">
        <f>AVERAGE(Cuprite!AC15,Cuprite!AC33,Cuprite!AC51)</f>
        <v>0.12069042249999999</v>
      </c>
      <c r="D57" s="180">
        <f>AVERAGE(Cuprite!AD15,Cuprite!AD33,Cuprite!AD51)</f>
        <v>1.3225276388888889E-2</v>
      </c>
      <c r="F57" s="33" t="s">
        <v>45</v>
      </c>
      <c r="G57" s="180">
        <f>AVERAGE('Jasper Ridge'!M15,'Jasper Ridge'!M33,'Jasper Ridge'!M51)</f>
        <v>0.18264572166666668</v>
      </c>
      <c r="H57" s="186">
        <f>AVERAGE('Jasper Ridge'!N15,'Jasper Ridge'!N33,'Jasper Ridge'!N51)</f>
        <v>3.4133556666666669E-2</v>
      </c>
      <c r="K57" s="10" t="s">
        <v>11</v>
      </c>
      <c r="L57" s="120" t="s">
        <v>269</v>
      </c>
      <c r="M57" s="41">
        <v>0.142571485</v>
      </c>
      <c r="N57" s="45">
        <v>1.0347212500000001E-2</v>
      </c>
      <c r="P57" s="88" t="s">
        <v>1</v>
      </c>
      <c r="Q57" s="120" t="s">
        <v>46</v>
      </c>
      <c r="R57" s="6">
        <v>0.11257252749999998</v>
      </c>
      <c r="S57" s="45">
        <v>9.9250891666666664E-3</v>
      </c>
    </row>
    <row r="58" spans="2:19" x14ac:dyDescent="0.2">
      <c r="B58" s="33" t="s">
        <v>44</v>
      </c>
      <c r="C58" s="180">
        <f>AVERAGE(Cuprite!AC16,Cuprite!AC34,Cuprite!AC52)</f>
        <v>0.11863811694444444</v>
      </c>
      <c r="D58" s="180">
        <f>AVERAGE(Cuprite!AD16,Cuprite!AD34,Cuprite!AD52)</f>
        <v>9.1213147222222232E-3</v>
      </c>
      <c r="F58" s="33" t="s">
        <v>44</v>
      </c>
      <c r="G58" s="180">
        <f>AVERAGE('Jasper Ridge'!M16,'Jasper Ridge'!M34,'Jasper Ridge'!M52)</f>
        <v>0.18036651833333331</v>
      </c>
      <c r="H58" s="186">
        <f>AVERAGE('Jasper Ridge'!N16,'Jasper Ridge'!N34,'Jasper Ridge'!N52)</f>
        <v>6.3213086666666668E-2</v>
      </c>
      <c r="K58" s="10" t="s">
        <v>11</v>
      </c>
      <c r="L58" s="6" t="s">
        <v>2</v>
      </c>
      <c r="M58" s="41">
        <v>0.13580181250000001</v>
      </c>
      <c r="N58" s="45">
        <v>3.4847087499999999E-2</v>
      </c>
      <c r="P58" s="88" t="s">
        <v>1</v>
      </c>
      <c r="Q58" s="120" t="s">
        <v>44</v>
      </c>
      <c r="R58" s="6">
        <v>0.1196791</v>
      </c>
      <c r="S58" s="45">
        <v>1.0236495833333333E-2</v>
      </c>
    </row>
    <row r="59" spans="2:19" x14ac:dyDescent="0.2">
      <c r="B59" s="33" t="s">
        <v>43</v>
      </c>
      <c r="C59" s="180">
        <f>AVERAGE(Cuprite!AC17,Cuprite!AC35,Cuprite!AC53)</f>
        <v>0.11395024999999999</v>
      </c>
      <c r="D59" s="180">
        <f>AVERAGE(Cuprite!AD17,Cuprite!AD35,Cuprite!AD53)</f>
        <v>1.1448832777777779E-2</v>
      </c>
      <c r="F59" s="33" t="s">
        <v>43</v>
      </c>
      <c r="G59" s="180">
        <f>AVERAGE('Jasper Ridge'!M17,'Jasper Ridge'!M35,'Jasper Ridge'!M53)</f>
        <v>0.16559997833333331</v>
      </c>
      <c r="H59" s="186">
        <f>AVERAGE('Jasper Ridge'!N17,'Jasper Ridge'!N35,'Jasper Ridge'!N53)</f>
        <v>2.5131728333333336E-2</v>
      </c>
      <c r="K59" s="10" t="s">
        <v>11</v>
      </c>
      <c r="L59" s="6" t="s">
        <v>3</v>
      </c>
      <c r="M59" s="41">
        <v>0.13506101500000001</v>
      </c>
      <c r="N59" s="45">
        <v>3.3826002500000001E-2</v>
      </c>
      <c r="P59" s="88" t="s">
        <v>1</v>
      </c>
      <c r="Q59" s="120" t="s">
        <v>42</v>
      </c>
      <c r="R59" s="6">
        <v>0.11269853166666667</v>
      </c>
      <c r="S59" s="45">
        <v>8.6434308333333335E-3</v>
      </c>
    </row>
    <row r="60" spans="2:19" x14ac:dyDescent="0.2">
      <c r="B60" s="126" t="s">
        <v>42</v>
      </c>
      <c r="C60" s="180">
        <f>AVERAGE(Cuprite!AC18,Cuprite!AC36,Cuprite!AC54)</f>
        <v>0.11242121861111111</v>
      </c>
      <c r="D60" s="180">
        <f>AVERAGE(Cuprite!AD18,Cuprite!AD36,Cuprite!AD54)</f>
        <v>8.7104191666666671E-3</v>
      </c>
      <c r="F60" s="126" t="s">
        <v>42</v>
      </c>
      <c r="G60" s="180">
        <f>AVERAGE('Jasper Ridge'!M18,'Jasper Ridge'!M36,'Jasper Ridge'!M54)</f>
        <v>0.17137375666666665</v>
      </c>
      <c r="H60" s="186">
        <f>AVERAGE('Jasper Ridge'!N18,'Jasper Ridge'!N36,'Jasper Ridge'!N54)</f>
        <v>2.1009302499999997E-2</v>
      </c>
      <c r="K60" s="10" t="s">
        <v>11</v>
      </c>
      <c r="L60" s="6" t="s">
        <v>4</v>
      </c>
      <c r="M60" s="41">
        <v>0.14301925500000001</v>
      </c>
      <c r="N60" s="45">
        <v>2.1684532499999999E-2</v>
      </c>
      <c r="P60" s="88" t="s">
        <v>1</v>
      </c>
      <c r="Q60" s="6" t="s">
        <v>39</v>
      </c>
      <c r="R60" s="6">
        <v>0.11701834333333333</v>
      </c>
      <c r="S60" s="45">
        <v>9.7163266666666671E-3</v>
      </c>
    </row>
    <row r="61" spans="2:19" x14ac:dyDescent="0.2">
      <c r="B61" s="33" t="s">
        <v>41</v>
      </c>
      <c r="C61" s="180">
        <f>AVERAGE(Cuprite!AC19,Cuprite!AC37,Cuprite!AC55)</f>
        <v>0.11895717416666667</v>
      </c>
      <c r="D61" s="180">
        <f>AVERAGE(Cuprite!AD19,Cuprite!AD37,Cuprite!AD55)</f>
        <v>1.2023212222222223E-2</v>
      </c>
      <c r="F61" s="33" t="s">
        <v>41</v>
      </c>
      <c r="G61" s="180">
        <f>AVERAGE('Jasper Ridge'!M19,'Jasper Ridge'!M37,'Jasper Ridge'!M55)</f>
        <v>0.18012419416666667</v>
      </c>
      <c r="H61" s="186">
        <f>AVERAGE('Jasper Ridge'!N19,'Jasper Ridge'!N37,'Jasper Ridge'!N55)</f>
        <v>2.8904655000000001E-2</v>
      </c>
      <c r="K61" s="10" t="s">
        <v>11</v>
      </c>
      <c r="L61" s="6" t="s">
        <v>5</v>
      </c>
      <c r="M61" s="41">
        <v>0.15351809750000001</v>
      </c>
      <c r="N61" s="45">
        <v>6.1241199999999994E-3</v>
      </c>
      <c r="P61" s="88" t="s">
        <v>10</v>
      </c>
      <c r="Q61" s="6" t="s">
        <v>27</v>
      </c>
      <c r="R61" s="6">
        <v>0.11193898416666666</v>
      </c>
      <c r="S61" s="45">
        <v>8.7602458333333327E-3</v>
      </c>
    </row>
    <row r="62" spans="2:19" x14ac:dyDescent="0.2">
      <c r="B62" s="33" t="s">
        <v>40</v>
      </c>
      <c r="C62" s="180">
        <f>AVERAGE(Cuprite!AC20,Cuprite!AC38,Cuprite!AC56)</f>
        <v>0.11986631527777776</v>
      </c>
      <c r="D62" s="180">
        <f>AVERAGE(Cuprite!AD20,Cuprite!AD38,Cuprite!AD56)</f>
        <v>1.5556915833333332E-2</v>
      </c>
      <c r="F62" s="33" t="s">
        <v>40</v>
      </c>
      <c r="G62" s="180">
        <f>AVERAGE('Jasper Ridge'!M20,'Jasper Ridge'!M38,'Jasper Ridge'!M56)</f>
        <v>0.1894731508333333</v>
      </c>
      <c r="H62" s="186">
        <f>AVERAGE('Jasper Ridge'!N20,'Jasper Ridge'!N38,'Jasper Ridge'!N56)</f>
        <v>1.7551742500000002E-2</v>
      </c>
      <c r="K62" s="10" t="s">
        <v>11</v>
      </c>
      <c r="L62" s="6" t="s">
        <v>6</v>
      </c>
      <c r="M62" s="41">
        <v>0.1528855325</v>
      </c>
      <c r="N62" s="45">
        <v>6.029085E-3</v>
      </c>
      <c r="P62" s="88" t="s">
        <v>10</v>
      </c>
      <c r="Q62" s="120" t="s">
        <v>28</v>
      </c>
      <c r="R62" s="6">
        <v>0.11222181333333335</v>
      </c>
      <c r="S62" s="45">
        <v>9.9480875000000028E-3</v>
      </c>
    </row>
    <row r="63" spans="2:19" ht="17" thickBot="1" x14ac:dyDescent="0.25">
      <c r="B63" s="34" t="s">
        <v>39</v>
      </c>
      <c r="C63" s="181">
        <f>AVERAGE(Cuprite!AC21,Cuprite!AC39,Cuprite!AC57)</f>
        <v>0.11631843944444444</v>
      </c>
      <c r="D63" s="181">
        <f>AVERAGE(Cuprite!AD21,Cuprite!AD39,Cuprite!AD57)</f>
        <v>9.4412111111111113E-3</v>
      </c>
      <c r="F63" s="34" t="s">
        <v>39</v>
      </c>
      <c r="G63" s="181">
        <f>AVERAGE('Jasper Ridge'!M21,'Jasper Ridge'!M39,'Jasper Ridge'!M57)</f>
        <v>0.18540555583333332</v>
      </c>
      <c r="H63" s="187">
        <f>AVERAGE('Jasper Ridge'!N21,'Jasper Ridge'!N39,'Jasper Ridge'!N57)</f>
        <v>1.8169427500000002E-2</v>
      </c>
      <c r="K63" s="10" t="s">
        <v>11</v>
      </c>
      <c r="L63" s="6" t="s">
        <v>7</v>
      </c>
      <c r="M63" s="41">
        <v>0.15317267000000001</v>
      </c>
      <c r="N63" s="45">
        <v>5.5726725000000005E-3</v>
      </c>
      <c r="P63" s="88" t="s">
        <v>10</v>
      </c>
      <c r="Q63" s="120" t="s">
        <v>46</v>
      </c>
      <c r="R63" s="6">
        <v>0.11308754250000001</v>
      </c>
      <c r="S63" s="45">
        <v>9.3787733333333349E-3</v>
      </c>
    </row>
    <row r="64" spans="2:19" x14ac:dyDescent="0.2">
      <c r="K64" s="10" t="s">
        <v>11</v>
      </c>
      <c r="L64" s="6" t="s">
        <v>8</v>
      </c>
      <c r="M64" s="41">
        <v>0.15060654500000001</v>
      </c>
      <c r="N64" s="45">
        <v>2.3089822499999999E-2</v>
      </c>
      <c r="P64" s="88" t="s">
        <v>10</v>
      </c>
      <c r="Q64" s="120" t="s">
        <v>44</v>
      </c>
      <c r="R64" s="6">
        <v>0.11843407499999999</v>
      </c>
      <c r="S64" s="45">
        <v>8.1923041666666658E-3</v>
      </c>
    </row>
    <row r="65" spans="11:19" x14ac:dyDescent="0.2">
      <c r="K65" s="10" t="s">
        <v>11</v>
      </c>
      <c r="L65" s="6" t="s">
        <v>9</v>
      </c>
      <c r="M65" s="41">
        <v>0.137140815</v>
      </c>
      <c r="N65" s="45">
        <v>4.5645002499999997E-2</v>
      </c>
      <c r="P65" s="88" t="s">
        <v>10</v>
      </c>
      <c r="Q65" s="6" t="s">
        <v>43</v>
      </c>
      <c r="R65" s="6">
        <v>0.1119931533333333</v>
      </c>
      <c r="S65" s="45">
        <v>1.0873538333333333E-2</v>
      </c>
    </row>
    <row r="66" spans="11:19" x14ac:dyDescent="0.2">
      <c r="K66" s="10" t="s">
        <v>11</v>
      </c>
      <c r="L66" s="120" t="s">
        <v>46</v>
      </c>
      <c r="M66" s="41">
        <v>0.13718498749999999</v>
      </c>
      <c r="N66" s="45">
        <v>1.42558175E-2</v>
      </c>
      <c r="P66" s="88" t="s">
        <v>10</v>
      </c>
      <c r="Q66" s="120" t="s">
        <v>42</v>
      </c>
      <c r="R66" s="6">
        <v>0.1128552225</v>
      </c>
      <c r="S66" s="45">
        <v>8.1126391666666679E-3</v>
      </c>
    </row>
    <row r="67" spans="11:19" x14ac:dyDescent="0.2">
      <c r="K67" s="10" t="s">
        <v>11</v>
      </c>
      <c r="L67" s="6" t="s">
        <v>45</v>
      </c>
      <c r="M67" s="41">
        <v>0.14870431750000002</v>
      </c>
      <c r="N67" s="45">
        <v>3.4753859999999998E-2</v>
      </c>
      <c r="P67" s="88" t="s">
        <v>10</v>
      </c>
      <c r="Q67" s="6" t="s">
        <v>39</v>
      </c>
      <c r="R67" s="6">
        <v>0.1166625925</v>
      </c>
      <c r="S67" s="45">
        <v>8.9077600000000007E-3</v>
      </c>
    </row>
    <row r="68" spans="11:19" x14ac:dyDescent="0.2">
      <c r="K68" s="10" t="s">
        <v>11</v>
      </c>
      <c r="L68" s="6" t="s">
        <v>44</v>
      </c>
      <c r="M68" s="41">
        <v>0.13553758500000002</v>
      </c>
      <c r="N68" s="45">
        <v>4.7604882500000001E-2</v>
      </c>
      <c r="P68" s="88" t="s">
        <v>11</v>
      </c>
      <c r="Q68" s="6" t="s">
        <v>27</v>
      </c>
      <c r="R68" s="6">
        <v>0.11503472333333335</v>
      </c>
      <c r="S68" s="45">
        <v>8.3923458333333336E-3</v>
      </c>
    </row>
    <row r="69" spans="11:19" x14ac:dyDescent="0.2">
      <c r="K69" s="10" t="s">
        <v>11</v>
      </c>
      <c r="L69" s="6" t="s">
        <v>43</v>
      </c>
      <c r="M69" s="41">
        <v>0.1412510575</v>
      </c>
      <c r="N69" s="45">
        <v>2.8053710000000003E-2</v>
      </c>
      <c r="P69" s="88" t="s">
        <v>11</v>
      </c>
      <c r="Q69" s="120" t="s">
        <v>28</v>
      </c>
      <c r="R69" s="6">
        <v>0.11407486583333333</v>
      </c>
      <c r="S69" s="45">
        <v>8.2630550000000001E-3</v>
      </c>
    </row>
    <row r="70" spans="11:19" x14ac:dyDescent="0.2">
      <c r="K70" s="10" t="s">
        <v>11</v>
      </c>
      <c r="L70" s="120" t="s">
        <v>42</v>
      </c>
      <c r="M70" s="41">
        <v>0.13892531499999999</v>
      </c>
      <c r="N70" s="45">
        <v>1.4248575000000001E-2</v>
      </c>
      <c r="P70" s="88" t="s">
        <v>11</v>
      </c>
      <c r="Q70" s="6" t="s">
        <v>3</v>
      </c>
      <c r="R70" s="6">
        <v>0.11708193416666668</v>
      </c>
      <c r="S70" s="45">
        <v>1.0531347499999998E-2</v>
      </c>
    </row>
    <row r="71" spans="11:19" x14ac:dyDescent="0.2">
      <c r="K71" s="10" t="s">
        <v>11</v>
      </c>
      <c r="L71" s="6" t="s">
        <v>41</v>
      </c>
      <c r="M71" s="41">
        <v>0.15265756750000001</v>
      </c>
      <c r="N71" s="45">
        <v>2.3320532499999998E-2</v>
      </c>
      <c r="P71" s="88" t="s">
        <v>11</v>
      </c>
      <c r="Q71" s="6" t="s">
        <v>9</v>
      </c>
      <c r="R71" s="6">
        <v>0.11661270583333332</v>
      </c>
      <c r="S71" s="45">
        <v>1.0884676666666667E-2</v>
      </c>
    </row>
    <row r="72" spans="11:19" x14ac:dyDescent="0.2">
      <c r="K72" s="10" t="s">
        <v>11</v>
      </c>
      <c r="L72" s="6" t="s">
        <v>40</v>
      </c>
      <c r="M72" s="41">
        <v>0.15238705499999999</v>
      </c>
      <c r="N72" s="45">
        <v>6.7527100000000003E-3</v>
      </c>
      <c r="P72" s="88" t="s">
        <v>11</v>
      </c>
      <c r="Q72" s="120" t="s">
        <v>46</v>
      </c>
      <c r="R72" s="6">
        <v>0.11243232583333333</v>
      </c>
      <c r="S72" s="45">
        <v>1.0292441666666666E-2</v>
      </c>
    </row>
    <row r="73" spans="11:19" ht="17" thickBot="1" x14ac:dyDescent="0.25">
      <c r="K73" s="11" t="s">
        <v>11</v>
      </c>
      <c r="L73" s="12" t="s">
        <v>39</v>
      </c>
      <c r="M73" s="46">
        <v>0.144503505</v>
      </c>
      <c r="N73" s="47">
        <v>2.7763997500000002E-2</v>
      </c>
      <c r="P73" s="88" t="s">
        <v>11</v>
      </c>
      <c r="Q73" s="120" t="s">
        <v>44</v>
      </c>
      <c r="R73" s="6">
        <v>0.11780117583333333</v>
      </c>
      <c r="S73" s="45">
        <v>8.9351441666666673E-3</v>
      </c>
    </row>
    <row r="74" spans="11:19" x14ac:dyDescent="0.2">
      <c r="P74" s="88" t="s">
        <v>11</v>
      </c>
      <c r="Q74" s="120" t="s">
        <v>42</v>
      </c>
      <c r="R74" s="6">
        <v>0.11170990166666667</v>
      </c>
      <c r="S74" s="45">
        <v>9.3751874999999998E-3</v>
      </c>
    </row>
    <row r="75" spans="11:19" ht="17" thickBot="1" x14ac:dyDescent="0.25">
      <c r="P75" s="93" t="s">
        <v>11</v>
      </c>
      <c r="Q75" s="12" t="s">
        <v>39</v>
      </c>
      <c r="R75" s="12">
        <v>0.11527438249999999</v>
      </c>
      <c r="S75" s="47">
        <v>9.6995466666666662E-3</v>
      </c>
    </row>
  </sheetData>
  <conditionalFormatting sqref="C4:C21">
    <cfRule type="cellIs" dxfId="104" priority="20" operator="lessThan">
      <formula>$C$3</formula>
    </cfRule>
  </conditionalFormatting>
  <conditionalFormatting sqref="C25:C42">
    <cfRule type="cellIs" dxfId="103" priority="14" operator="lessThan">
      <formula>$C$24</formula>
    </cfRule>
  </conditionalFormatting>
  <conditionalFormatting sqref="C46:C63">
    <cfRule type="cellIs" dxfId="102" priority="10" operator="lessThan">
      <formula>$C$45</formula>
    </cfRule>
  </conditionalFormatting>
  <conditionalFormatting sqref="D4:D21">
    <cfRule type="cellIs" dxfId="101" priority="19" operator="lessThan">
      <formula>$D$3</formula>
    </cfRule>
  </conditionalFormatting>
  <conditionalFormatting sqref="D25:D42">
    <cfRule type="cellIs" dxfId="100" priority="13" operator="lessThan">
      <formula>$D$24</formula>
    </cfRule>
  </conditionalFormatting>
  <conditionalFormatting sqref="D46:D62">
    <cfRule type="cellIs" dxfId="99" priority="9" operator="lessThan">
      <formula>$D$45</formula>
    </cfRule>
  </conditionalFormatting>
  <conditionalFormatting sqref="G4:G21">
    <cfRule type="top10" dxfId="98" priority="16" percent="1" bottom="1" rank="20"/>
    <cfRule type="top10" dxfId="97" priority="17" percent="1" bottom="1" rank="10"/>
    <cfRule type="cellIs" dxfId="96" priority="18" operator="lessThan">
      <formula>$G$3</formula>
    </cfRule>
  </conditionalFormatting>
  <conditionalFormatting sqref="G25:G42">
    <cfRule type="cellIs" dxfId="95" priority="12" operator="lessThan">
      <formula>$G$24</formula>
    </cfRule>
  </conditionalFormatting>
  <conditionalFormatting sqref="G46:G63">
    <cfRule type="cellIs" dxfId="94" priority="8" operator="lessThan">
      <formula>$G$45</formula>
    </cfRule>
  </conditionalFormatting>
  <conditionalFormatting sqref="H4:H21">
    <cfRule type="cellIs" dxfId="93" priority="15" operator="lessThan">
      <formula>$H$3</formula>
    </cfRule>
  </conditionalFormatting>
  <conditionalFormatting sqref="H25:H42">
    <cfRule type="cellIs" dxfId="92" priority="11" operator="lessThan">
      <formula>$H$24</formula>
    </cfRule>
  </conditionalFormatting>
  <conditionalFormatting sqref="H46:H63">
    <cfRule type="cellIs" dxfId="91" priority="7" operator="lessThan">
      <formula>$H$45</formula>
    </cfRule>
  </conditionalFormatting>
  <conditionalFormatting sqref="M4:M8">
    <cfRule type="top10" dxfId="90" priority="222" percent="1" bottom="1" rank="10"/>
  </conditionalFormatting>
  <conditionalFormatting sqref="M4:M29">
    <cfRule type="cellIs" dxfId="89" priority="199" operator="lessThan">
      <formula>$K$2</formula>
    </cfRule>
  </conditionalFormatting>
  <conditionalFormatting sqref="M9:M10">
    <cfRule type="top10" dxfId="88" priority="219" percent="1" bottom="1" rank="10"/>
  </conditionalFormatting>
  <conditionalFormatting sqref="M11:M12">
    <cfRule type="top10" dxfId="87" priority="216" percent="1" bottom="1" rank="10"/>
  </conditionalFormatting>
  <conditionalFormatting sqref="M13:M17">
    <cfRule type="top10" dxfId="86" priority="213" percent="1" bottom="1" rank="10"/>
  </conditionalFormatting>
  <conditionalFormatting sqref="M18:M19">
    <cfRule type="top10" dxfId="85" priority="210" percent="1" bottom="1" rank="10"/>
  </conditionalFormatting>
  <conditionalFormatting sqref="M20:M21">
    <cfRule type="top10" dxfId="84" priority="207" percent="1" bottom="1" rank="10"/>
  </conditionalFormatting>
  <conditionalFormatting sqref="M22:M26">
    <cfRule type="top10" dxfId="83" priority="204" percent="1" bottom="1" rank="10"/>
  </conditionalFormatting>
  <conditionalFormatting sqref="M27:M28">
    <cfRule type="top10" dxfId="82" priority="201" percent="1" bottom="1" rank="10"/>
  </conditionalFormatting>
  <conditionalFormatting sqref="M29">
    <cfRule type="top10" dxfId="81" priority="198" percent="1" bottom="1" rank="10"/>
  </conditionalFormatting>
  <conditionalFormatting sqref="M33">
    <cfRule type="top10" dxfId="80" priority="157" percent="1" bottom="1" rank="10"/>
    <cfRule type="top10" dxfId="79" priority="159" percent="1" bottom="1" rank="10"/>
  </conditionalFormatting>
  <conditionalFormatting sqref="M33:M37">
    <cfRule type="cellIs" dxfId="78" priority="144" operator="lessThan">
      <formula>$O$2</formula>
    </cfRule>
  </conditionalFormatting>
  <conditionalFormatting sqref="M34">
    <cfRule type="top10" dxfId="77" priority="153" percent="1" bottom="1" rank="10"/>
    <cfRule type="top10" dxfId="76" priority="155" percent="1" bottom="1" rank="10"/>
  </conditionalFormatting>
  <conditionalFormatting sqref="M35">
    <cfRule type="top10" dxfId="75" priority="149" percent="1" bottom="1" rank="10"/>
    <cfRule type="top10" dxfId="74" priority="151" percent="1" bottom="1" rank="10"/>
  </conditionalFormatting>
  <conditionalFormatting sqref="M36">
    <cfRule type="top10" dxfId="73" priority="145" percent="1" bottom="1" rank="10"/>
    <cfRule type="top10" dxfId="72" priority="147" percent="1" bottom="1" rank="10"/>
  </conditionalFormatting>
  <conditionalFormatting sqref="M37">
    <cfRule type="top10" dxfId="71" priority="141" percent="1" bottom="1" rank="10"/>
    <cfRule type="top10" dxfId="70" priority="143" percent="1" bottom="1" rank="10"/>
  </conditionalFormatting>
  <conditionalFormatting sqref="M41:M42">
    <cfRule type="top10" dxfId="69" priority="23" percent="1" bottom="1" rank="20"/>
  </conditionalFormatting>
  <conditionalFormatting sqref="M41:M73">
    <cfRule type="cellIs" dxfId="68" priority="22" operator="lessThan">
      <formula>$M$40</formula>
    </cfRule>
    <cfRule type="cellIs" dxfId="67" priority="25" operator="lessThan">
      <formula>$M$3</formula>
    </cfRule>
  </conditionalFormatting>
  <conditionalFormatting sqref="M43:M55">
    <cfRule type="top10" dxfId="66" priority="26" percent="1" bottom="1" rank="20"/>
  </conditionalFormatting>
  <conditionalFormatting sqref="M56:M73">
    <cfRule type="top10" dxfId="65" priority="29" percent="1" bottom="1" rank="20"/>
  </conditionalFormatting>
  <conditionalFormatting sqref="N4:N29">
    <cfRule type="cellIs" dxfId="64" priority="197" operator="lessThan">
      <formula>$L$2</formula>
    </cfRule>
  </conditionalFormatting>
  <conditionalFormatting sqref="N33:N37">
    <cfRule type="cellIs" dxfId="63" priority="142" operator="lessThan">
      <formula>$K$31</formula>
    </cfRule>
  </conditionalFormatting>
  <conditionalFormatting sqref="N41:N73">
    <cfRule type="cellIs" dxfId="62" priority="24" operator="lessThan">
      <formula>$N$3</formula>
    </cfRule>
    <cfRule type="cellIs" dxfId="61" priority="21" operator="lessThan">
      <formula>$N$40</formula>
    </cfRule>
  </conditionalFormatting>
  <conditionalFormatting sqref="R4:R6">
    <cfRule type="top10" dxfId="60" priority="196" percent="1" bottom="1" rank="10"/>
  </conditionalFormatting>
  <conditionalFormatting sqref="R4:R29">
    <cfRule type="cellIs" dxfId="59" priority="162" operator="lessThan">
      <formula>$M$2</formula>
    </cfRule>
  </conditionalFormatting>
  <conditionalFormatting sqref="R7">
    <cfRule type="top10" dxfId="58" priority="193" percent="1" bottom="1" rank="10"/>
  </conditionalFormatting>
  <conditionalFormatting sqref="R8:R10">
    <cfRule type="top10" dxfId="57" priority="190" percent="1" bottom="1" rank="10"/>
  </conditionalFormatting>
  <conditionalFormatting sqref="R11">
    <cfRule type="top10" dxfId="56" priority="187" percent="1" bottom="1" rank="10"/>
  </conditionalFormatting>
  <conditionalFormatting sqref="R12:R14">
    <cfRule type="top10" dxfId="55" priority="184" percent="1" bottom="1" rank="10"/>
  </conditionalFormatting>
  <conditionalFormatting sqref="R15">
    <cfRule type="top10" dxfId="54" priority="181" percent="1" bottom="1" rank="10"/>
  </conditionalFormatting>
  <conditionalFormatting sqref="R16:R18">
    <cfRule type="top10" dxfId="53" priority="178" percent="1" bottom="1" rank="10"/>
  </conditionalFormatting>
  <conditionalFormatting sqref="R19">
    <cfRule type="top10" dxfId="52" priority="175" percent="1" bottom="1" rank="10"/>
  </conditionalFormatting>
  <conditionalFormatting sqref="R20:R24">
    <cfRule type="top10" dxfId="51" priority="172" percent="1" bottom="1" rank="10"/>
  </conditionalFormatting>
  <conditionalFormatting sqref="R25">
    <cfRule type="top10" dxfId="50" priority="169" percent="1" bottom="1" rank="10"/>
  </conditionalFormatting>
  <conditionalFormatting sqref="R26:R28">
    <cfRule type="top10" dxfId="49" priority="166" percent="1" bottom="1" rank="10"/>
  </conditionalFormatting>
  <conditionalFormatting sqref="R29">
    <cfRule type="top10" dxfId="48" priority="163" percent="1" bottom="1" rank="10"/>
  </conditionalFormatting>
  <conditionalFormatting sqref="R33:R37">
    <cfRule type="top10" dxfId="47" priority="282" percent="1" bottom="1" rank="10"/>
  </conditionalFormatting>
  <conditionalFormatting sqref="R33:R52">
    <cfRule type="cellIs" dxfId="46" priority="283" operator="lessThan">
      <formula>$L$31</formula>
    </cfRule>
  </conditionalFormatting>
  <conditionalFormatting sqref="R38">
    <cfRule type="top10" dxfId="45" priority="286" percent="1" bottom="1" rank="10"/>
  </conditionalFormatting>
  <conditionalFormatting sqref="R39">
    <cfRule type="top10" dxfId="44" priority="290" percent="1" bottom="1" rank="10"/>
  </conditionalFormatting>
  <conditionalFormatting sqref="R40">
    <cfRule type="top10" dxfId="43" priority="294" percent="1" bottom="1" rank="10"/>
  </conditionalFormatting>
  <conditionalFormatting sqref="R41:R43">
    <cfRule type="top10" dxfId="42" priority="298" percent="1" bottom="1" rank="10"/>
  </conditionalFormatting>
  <conditionalFormatting sqref="R44">
    <cfRule type="top10" dxfId="41" priority="302" percent="1" bottom="1" rank="10"/>
  </conditionalFormatting>
  <conditionalFormatting sqref="R45">
    <cfRule type="top10" dxfId="40" priority="306" percent="1" bottom="1" rank="10"/>
  </conditionalFormatting>
  <conditionalFormatting sqref="R46:R47">
    <cfRule type="top10" dxfId="39" priority="310" percent="1" bottom="1" rank="10"/>
  </conditionalFormatting>
  <conditionalFormatting sqref="R48:R49">
    <cfRule type="top10" dxfId="38" priority="314" percent="1" bottom="1" rank="10"/>
  </conditionalFormatting>
  <conditionalFormatting sqref="R50">
    <cfRule type="top10" dxfId="37" priority="318" percent="1" bottom="1" rank="10"/>
  </conditionalFormatting>
  <conditionalFormatting sqref="R51:R52">
    <cfRule type="top10" dxfId="36" priority="322" percent="1" bottom="1" rank="10"/>
  </conditionalFormatting>
  <conditionalFormatting sqref="R56:R75">
    <cfRule type="cellIs" dxfId="35" priority="2" operator="lessThan">
      <formula>$R$55</formula>
    </cfRule>
  </conditionalFormatting>
  <conditionalFormatting sqref="S4:S29">
    <cfRule type="cellIs" dxfId="34" priority="161" operator="lessThan">
      <formula>$N$2</formula>
    </cfRule>
  </conditionalFormatting>
  <conditionalFormatting sqref="S33:S37">
    <cfRule type="top10" dxfId="33" priority="284" percent="1" bottom="1" rank="10"/>
  </conditionalFormatting>
  <conditionalFormatting sqref="S33:S52">
    <cfRule type="cellIs" dxfId="32" priority="285" operator="lessThan">
      <formula>$M$31</formula>
    </cfRule>
  </conditionalFormatting>
  <conditionalFormatting sqref="S38">
    <cfRule type="top10" dxfId="31" priority="288" percent="1" bottom="1" rank="10"/>
  </conditionalFormatting>
  <conditionalFormatting sqref="S39">
    <cfRule type="top10" dxfId="30" priority="292" percent="1" bottom="1" rank="10"/>
  </conditionalFormatting>
  <conditionalFormatting sqref="S40">
    <cfRule type="top10" dxfId="29" priority="296" percent="1" bottom="1" rank="10"/>
  </conditionalFormatting>
  <conditionalFormatting sqref="S41:S43">
    <cfRule type="top10" dxfId="28" priority="300" percent="1" bottom="1" rank="10"/>
  </conditionalFormatting>
  <conditionalFormatting sqref="S44">
    <cfRule type="top10" dxfId="27" priority="304" percent="1" bottom="1" rank="10"/>
  </conditionalFormatting>
  <conditionalFormatting sqref="S45">
    <cfRule type="top10" dxfId="26" priority="308" percent="1" bottom="1" rank="10"/>
  </conditionalFormatting>
  <conditionalFormatting sqref="S46:S47">
    <cfRule type="top10" dxfId="25" priority="312" percent="1" bottom="1" rank="10"/>
  </conditionalFormatting>
  <conditionalFormatting sqref="S48:S49">
    <cfRule type="top10" dxfId="24" priority="316" percent="1" bottom="1" rank="10"/>
  </conditionalFormatting>
  <conditionalFormatting sqref="S50">
    <cfRule type="top10" dxfId="23" priority="320" percent="1" bottom="1" rank="10"/>
  </conditionalFormatting>
  <conditionalFormatting sqref="S51:S52">
    <cfRule type="top10" dxfId="22" priority="324" percent="1" bottom="1" rank="10"/>
  </conditionalFormatting>
  <conditionalFormatting sqref="S56:S75">
    <cfRule type="cellIs" dxfId="21" priority="1" operator="lessThan">
      <formula>$S$55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D815-C4E4-F644-A8B6-AC37473DCE2E}">
  <dimension ref="A1:R57"/>
  <sheetViews>
    <sheetView zoomScale="110" zoomScaleNormal="110" workbookViewId="0">
      <selection activeCell="K3" sqref="K3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33.5" bestFit="1" customWidth="1"/>
    <col min="4" max="4" width="18.5" bestFit="1" customWidth="1"/>
    <col min="5" max="5" width="15.5" bestFit="1" customWidth="1"/>
    <col min="6" max="6" width="15.5" style="48" bestFit="1" customWidth="1"/>
    <col min="7" max="7" width="15.1640625" bestFit="1" customWidth="1"/>
    <col min="8" max="8" width="15.1640625" style="48" bestFit="1" customWidth="1"/>
    <col min="9" max="9" width="15.1640625" bestFit="1" customWidth="1"/>
    <col min="10" max="10" width="15.1640625" style="48" bestFit="1" customWidth="1"/>
    <col min="11" max="12" width="11.6640625" bestFit="1" customWidth="1"/>
  </cols>
  <sheetData>
    <row r="1" spans="1:18" ht="17" thickBot="1" x14ac:dyDescent="0.25">
      <c r="E1" s="1" t="s">
        <v>12</v>
      </c>
    </row>
    <row r="2" spans="1:18" ht="17" thickBot="1" x14ac:dyDescent="0.25">
      <c r="A2" s="3" t="s">
        <v>13</v>
      </c>
      <c r="B2" s="3" t="s">
        <v>14</v>
      </c>
      <c r="C2" s="85" t="s">
        <v>15</v>
      </c>
      <c r="D2" s="3" t="s">
        <v>16</v>
      </c>
      <c r="E2" s="1" t="s">
        <v>17</v>
      </c>
      <c r="F2" s="49" t="s">
        <v>18</v>
      </c>
      <c r="G2" s="5" t="s">
        <v>19</v>
      </c>
      <c r="H2" s="49" t="s">
        <v>20</v>
      </c>
      <c r="I2" s="5" t="s">
        <v>21</v>
      </c>
      <c r="J2" s="63" t="s">
        <v>22</v>
      </c>
      <c r="K2" s="4" t="s">
        <v>23</v>
      </c>
      <c r="L2" s="19" t="s">
        <v>24</v>
      </c>
    </row>
    <row r="3" spans="1:18" ht="17" thickBot="1" x14ac:dyDescent="0.25">
      <c r="A3" s="24" t="s">
        <v>0</v>
      </c>
      <c r="B3" s="2" t="s">
        <v>38</v>
      </c>
      <c r="C3" s="74" t="s">
        <v>25</v>
      </c>
      <c r="D3" s="75" t="s">
        <v>26</v>
      </c>
      <c r="E3" s="76">
        <v>4.262991E-2</v>
      </c>
      <c r="F3" s="37">
        <v>5.9498299999999997E-3</v>
      </c>
      <c r="G3" s="36">
        <v>4.1646420000000003E-2</v>
      </c>
      <c r="H3" s="37">
        <v>8.4712000000000003E-4</v>
      </c>
      <c r="I3" s="77">
        <v>0.11195165999999999</v>
      </c>
      <c r="J3" s="78">
        <v>1.074816E-2</v>
      </c>
      <c r="K3" s="72">
        <f>AVERAGE(E3,G3,I3)</f>
        <v>6.5409330000000002E-2</v>
      </c>
      <c r="L3" s="73">
        <f>AVERAGE(F3,H3,J3)</f>
        <v>5.8483699999999994E-3</v>
      </c>
    </row>
    <row r="4" spans="1:18" x14ac:dyDescent="0.2">
      <c r="A4" s="25" t="s">
        <v>0</v>
      </c>
      <c r="B4" s="16" t="s">
        <v>38</v>
      </c>
      <c r="C4" s="86" t="s">
        <v>1</v>
      </c>
      <c r="D4" s="27" t="s">
        <v>27</v>
      </c>
      <c r="E4" s="28">
        <v>7.4894810000000006E-2</v>
      </c>
      <c r="F4" s="29">
        <v>0.12481444999999999</v>
      </c>
      <c r="G4" s="30">
        <v>4.171163E-2</v>
      </c>
      <c r="H4" s="29">
        <v>8.1555499999999993E-3</v>
      </c>
      <c r="I4" s="30">
        <v>2.1508550000000001E-2</v>
      </c>
      <c r="J4" s="64">
        <v>3.5664199999999998E-3</v>
      </c>
      <c r="K4" s="42">
        <f>AVERAGE(E4,G4,I4)</f>
        <v>4.6038329999999995E-2</v>
      </c>
      <c r="L4" s="31">
        <f>AVERAGE(F4,H4,J4)</f>
        <v>4.551214E-2</v>
      </c>
      <c r="O4" t="s">
        <v>47</v>
      </c>
      <c r="R4" t="s">
        <v>48</v>
      </c>
    </row>
    <row r="5" spans="1:18" x14ac:dyDescent="0.2">
      <c r="A5" s="25" t="s">
        <v>0</v>
      </c>
      <c r="B5" s="16" t="s">
        <v>38</v>
      </c>
      <c r="C5" s="21" t="s">
        <v>1</v>
      </c>
      <c r="D5" s="17" t="s">
        <v>28</v>
      </c>
      <c r="E5" s="14">
        <v>5.0850090000000001E-2</v>
      </c>
      <c r="F5" s="7">
        <v>2.785108E-2</v>
      </c>
      <c r="G5" s="6">
        <v>3.9631010000000001E-2</v>
      </c>
      <c r="H5" s="7">
        <v>1.42234E-3</v>
      </c>
      <c r="I5" s="6">
        <v>2.0484390000000002E-2</v>
      </c>
      <c r="J5" s="65">
        <v>2.6365099999999999E-3</v>
      </c>
      <c r="K5" s="10">
        <f t="shared" ref="K5:K21" si="0">AVERAGE(E5,G5,I5)</f>
        <v>3.6988496666666669E-2</v>
      </c>
      <c r="L5" s="9">
        <f t="shared" ref="L5:L21" si="1">AVERAGE(F5,H5,J5)</f>
        <v>1.0636643333333334E-2</v>
      </c>
      <c r="O5" t="s">
        <v>49</v>
      </c>
      <c r="R5" t="s">
        <v>50</v>
      </c>
    </row>
    <row r="6" spans="1:18" x14ac:dyDescent="0.2">
      <c r="A6" s="25" t="s">
        <v>0</v>
      </c>
      <c r="B6" s="16" t="s">
        <v>38</v>
      </c>
      <c r="C6" s="21" t="s">
        <v>1</v>
      </c>
      <c r="D6" s="17" t="s">
        <v>2</v>
      </c>
      <c r="E6" s="14">
        <v>5.325709E-2</v>
      </c>
      <c r="F6" s="7">
        <v>2.7224209999999999E-2</v>
      </c>
      <c r="G6" s="6">
        <v>4.1059350000000001E-2</v>
      </c>
      <c r="H6" s="7">
        <v>1.8317400000000001E-3</v>
      </c>
      <c r="I6" s="6">
        <v>2.817271E-2</v>
      </c>
      <c r="J6" s="65">
        <v>4.0701899999999996E-3</v>
      </c>
      <c r="K6" s="10">
        <f t="shared" si="0"/>
        <v>4.0829716666666668E-2</v>
      </c>
      <c r="L6" s="9">
        <f t="shared" si="1"/>
        <v>1.1042046666666666E-2</v>
      </c>
      <c r="O6" t="s">
        <v>51</v>
      </c>
      <c r="R6" t="s">
        <v>52</v>
      </c>
    </row>
    <row r="7" spans="1:18" x14ac:dyDescent="0.2">
      <c r="A7" s="25" t="s">
        <v>0</v>
      </c>
      <c r="B7" s="16" t="s">
        <v>38</v>
      </c>
      <c r="C7" s="21" t="s">
        <v>1</v>
      </c>
      <c r="D7" s="17" t="s">
        <v>3</v>
      </c>
      <c r="E7" s="14">
        <v>4.736427E-2</v>
      </c>
      <c r="F7" s="7">
        <v>1.391147E-2</v>
      </c>
      <c r="G7" s="6">
        <v>4.020083E-2</v>
      </c>
      <c r="H7" s="7">
        <v>1.23292E-3</v>
      </c>
      <c r="I7" s="6">
        <v>3.1254179999999999E-2</v>
      </c>
      <c r="J7" s="65">
        <v>5.7024900000000002E-3</v>
      </c>
      <c r="K7" s="10">
        <f t="shared" si="0"/>
        <v>3.9606426666666666E-2</v>
      </c>
      <c r="L7" s="9">
        <f t="shared" si="1"/>
        <v>6.9489600000000006E-3</v>
      </c>
      <c r="O7" t="s">
        <v>53</v>
      </c>
      <c r="R7" t="s">
        <v>54</v>
      </c>
    </row>
    <row r="8" spans="1:18" x14ac:dyDescent="0.2">
      <c r="A8" s="25" t="s">
        <v>0</v>
      </c>
      <c r="B8" s="16" t="s">
        <v>38</v>
      </c>
      <c r="C8" s="21" t="s">
        <v>1</v>
      </c>
      <c r="D8" s="17" t="s">
        <v>4</v>
      </c>
      <c r="E8" s="14">
        <v>5.538568E-2</v>
      </c>
      <c r="F8" s="7">
        <v>3.1172999999999999E-2</v>
      </c>
      <c r="G8" s="6">
        <v>4.0965710000000002E-2</v>
      </c>
      <c r="H8" s="7">
        <v>2.0718500000000001E-3</v>
      </c>
      <c r="I8" s="6">
        <v>2.8372560000000002E-2</v>
      </c>
      <c r="J8" s="65">
        <v>5.1669100000000003E-3</v>
      </c>
      <c r="K8" s="10">
        <f t="shared" si="0"/>
        <v>4.1574650000000005E-2</v>
      </c>
      <c r="L8" s="9">
        <f t="shared" si="1"/>
        <v>1.2803920000000002E-2</v>
      </c>
      <c r="O8" t="s">
        <v>55</v>
      </c>
      <c r="R8" t="s">
        <v>56</v>
      </c>
    </row>
    <row r="9" spans="1:18" x14ac:dyDescent="0.2">
      <c r="A9" s="25" t="s">
        <v>0</v>
      </c>
      <c r="B9" s="16" t="s">
        <v>38</v>
      </c>
      <c r="C9" s="21" t="s">
        <v>1</v>
      </c>
      <c r="D9" s="17" t="s">
        <v>5</v>
      </c>
      <c r="E9" s="14">
        <v>3.4720550000000003E-2</v>
      </c>
      <c r="F9" s="7">
        <v>1.5929160000000001E-2</v>
      </c>
      <c r="G9" s="6">
        <v>3.9432639999999998E-2</v>
      </c>
      <c r="H9" s="7">
        <v>1.3054799999999999E-3</v>
      </c>
      <c r="I9" s="6">
        <v>0.29274194999999997</v>
      </c>
      <c r="J9" s="65">
        <v>1.1141369999999999E-2</v>
      </c>
      <c r="K9" s="10">
        <f t="shared" si="0"/>
        <v>0.12229838</v>
      </c>
      <c r="L9" s="9">
        <f t="shared" si="1"/>
        <v>9.4586700000000006E-3</v>
      </c>
      <c r="O9" t="s">
        <v>57</v>
      </c>
      <c r="R9" t="s">
        <v>58</v>
      </c>
    </row>
    <row r="10" spans="1:18" x14ac:dyDescent="0.2">
      <c r="A10" s="25" t="s">
        <v>0</v>
      </c>
      <c r="B10" s="16" t="s">
        <v>38</v>
      </c>
      <c r="C10" s="21" t="s">
        <v>1</v>
      </c>
      <c r="D10" s="17" t="s">
        <v>6</v>
      </c>
      <c r="E10" s="14">
        <v>3.4473200000000002E-2</v>
      </c>
      <c r="F10" s="7">
        <v>2.0952640000000002E-2</v>
      </c>
      <c r="G10" s="6">
        <v>3.8721810000000002E-2</v>
      </c>
      <c r="H10" s="7">
        <v>1.6286E-3</v>
      </c>
      <c r="I10" s="6">
        <v>0.28964289999999998</v>
      </c>
      <c r="J10" s="65">
        <v>1.191738E-2</v>
      </c>
      <c r="K10" s="10">
        <f t="shared" si="0"/>
        <v>0.12094597</v>
      </c>
      <c r="L10" s="9">
        <f t="shared" si="1"/>
        <v>1.1499540000000001E-2</v>
      </c>
      <c r="O10" t="s">
        <v>59</v>
      </c>
      <c r="R10" t="s">
        <v>60</v>
      </c>
    </row>
    <row r="11" spans="1:18" x14ac:dyDescent="0.2">
      <c r="A11" s="25" t="s">
        <v>0</v>
      </c>
      <c r="B11" s="16" t="s">
        <v>38</v>
      </c>
      <c r="C11" s="21" t="s">
        <v>1</v>
      </c>
      <c r="D11" s="17" t="s">
        <v>7</v>
      </c>
      <c r="E11" s="14">
        <v>3.4783149999999999E-2</v>
      </c>
      <c r="F11" s="7">
        <v>8.4848300000000005E-3</v>
      </c>
      <c r="G11" s="6">
        <v>3.9034029999999997E-2</v>
      </c>
      <c r="H11" s="7">
        <v>1.0918099999999999E-3</v>
      </c>
      <c r="I11" s="6">
        <v>0.29391774999999998</v>
      </c>
      <c r="J11" s="65">
        <v>9.3805099999999999E-3</v>
      </c>
      <c r="K11" s="10">
        <f t="shared" si="0"/>
        <v>0.12257830999999998</v>
      </c>
      <c r="L11" s="9">
        <f t="shared" si="1"/>
        <v>6.3190499999999997E-3</v>
      </c>
      <c r="O11" t="s">
        <v>61</v>
      </c>
      <c r="R11" t="s">
        <v>62</v>
      </c>
    </row>
    <row r="12" spans="1:18" x14ac:dyDescent="0.2">
      <c r="A12" s="25" t="s">
        <v>0</v>
      </c>
      <c r="B12" s="16" t="s">
        <v>38</v>
      </c>
      <c r="C12" s="21" t="s">
        <v>1</v>
      </c>
      <c r="D12" s="17" t="s">
        <v>8</v>
      </c>
      <c r="E12" s="14">
        <v>4.244378E-2</v>
      </c>
      <c r="F12" s="7">
        <v>3.9525640000000001E-2</v>
      </c>
      <c r="G12" s="6">
        <v>3.9144279999999997E-2</v>
      </c>
      <c r="H12" s="7">
        <v>9.958600000000001E-4</v>
      </c>
      <c r="I12" s="6">
        <v>0.2931204</v>
      </c>
      <c r="J12" s="65">
        <v>8.7390200000000001E-3</v>
      </c>
      <c r="K12" s="10">
        <f t="shared" si="0"/>
        <v>0.12490282000000001</v>
      </c>
      <c r="L12" s="9">
        <f t="shared" si="1"/>
        <v>1.6420173333333333E-2</v>
      </c>
      <c r="O12" t="s">
        <v>63</v>
      </c>
      <c r="R12" t="s">
        <v>64</v>
      </c>
    </row>
    <row r="13" spans="1:18" x14ac:dyDescent="0.2">
      <c r="A13" s="25" t="s">
        <v>0</v>
      </c>
      <c r="B13" s="16" t="s">
        <v>38</v>
      </c>
      <c r="C13" s="21" t="s">
        <v>1</v>
      </c>
      <c r="D13" s="17" t="s">
        <v>9</v>
      </c>
      <c r="E13" s="14">
        <v>7.2309960000000006E-2</v>
      </c>
      <c r="F13" s="7">
        <v>0.12201960000000001</v>
      </c>
      <c r="G13" s="6">
        <v>4.3353750000000003E-2</v>
      </c>
      <c r="H13" s="7">
        <v>5.1208499999999997E-3</v>
      </c>
      <c r="I13" s="6">
        <v>2.218111E-2</v>
      </c>
      <c r="J13" s="65">
        <v>4.5002799999999997E-3</v>
      </c>
      <c r="K13" s="10">
        <f t="shared" si="0"/>
        <v>4.5948273333333338E-2</v>
      </c>
      <c r="L13" s="9">
        <f t="shared" si="1"/>
        <v>4.3880243333333339E-2</v>
      </c>
      <c r="O13" t="s">
        <v>65</v>
      </c>
      <c r="R13" t="s">
        <v>66</v>
      </c>
    </row>
    <row r="14" spans="1:18" x14ac:dyDescent="0.2">
      <c r="A14" s="25" t="s">
        <v>0</v>
      </c>
      <c r="B14" s="16" t="s">
        <v>38</v>
      </c>
      <c r="C14" s="21" t="s">
        <v>1</v>
      </c>
      <c r="D14" s="17" t="s">
        <v>46</v>
      </c>
      <c r="E14" s="14">
        <v>4.3544199999999998E-2</v>
      </c>
      <c r="F14" s="7">
        <v>6.5053699999999999E-3</v>
      </c>
      <c r="G14" s="6">
        <v>3.921442E-2</v>
      </c>
      <c r="H14" s="7">
        <v>5.6621000000000004E-4</v>
      </c>
      <c r="I14" s="6">
        <v>2.7941549999999999E-2</v>
      </c>
      <c r="J14" s="65">
        <v>2.8394399999999999E-3</v>
      </c>
      <c r="K14" s="10">
        <f t="shared" si="0"/>
        <v>3.6900056666666667E-2</v>
      </c>
      <c r="L14" s="9">
        <f t="shared" si="1"/>
        <v>3.3036733333333332E-3</v>
      </c>
      <c r="O14" t="s">
        <v>67</v>
      </c>
      <c r="R14" t="s">
        <v>68</v>
      </c>
    </row>
    <row r="15" spans="1:18" x14ac:dyDescent="0.2">
      <c r="A15" s="25" t="s">
        <v>0</v>
      </c>
      <c r="B15" s="16" t="s">
        <v>38</v>
      </c>
      <c r="C15" s="21" t="s">
        <v>1</v>
      </c>
      <c r="D15" s="17" t="s">
        <v>45</v>
      </c>
      <c r="E15" s="14">
        <v>2.764556E-2</v>
      </c>
      <c r="F15" s="7">
        <v>4.6401999999999997E-3</v>
      </c>
      <c r="G15" s="6">
        <v>3.8360070000000003E-2</v>
      </c>
      <c r="H15" s="7">
        <v>4.6875999999999998E-4</v>
      </c>
      <c r="I15" s="6">
        <v>0.31862404999999999</v>
      </c>
      <c r="J15" s="65">
        <v>2.3102520000000001E-2</v>
      </c>
      <c r="K15" s="10">
        <f t="shared" si="0"/>
        <v>0.12820989333333332</v>
      </c>
      <c r="L15" s="9">
        <f t="shared" si="1"/>
        <v>9.4038266666666669E-3</v>
      </c>
      <c r="O15" t="s">
        <v>69</v>
      </c>
      <c r="R15" t="s">
        <v>70</v>
      </c>
    </row>
    <row r="16" spans="1:18" x14ac:dyDescent="0.2">
      <c r="A16" s="25" t="s">
        <v>0</v>
      </c>
      <c r="B16" s="16" t="s">
        <v>38</v>
      </c>
      <c r="C16" s="21" t="s">
        <v>1</v>
      </c>
      <c r="D16" s="17" t="s">
        <v>44</v>
      </c>
      <c r="E16" s="14">
        <v>2.9950330000000001E-2</v>
      </c>
      <c r="F16" s="7">
        <v>3.60202E-3</v>
      </c>
      <c r="G16" s="6">
        <v>3.7219849999999999E-2</v>
      </c>
      <c r="H16" s="7">
        <v>6.2660999999999999E-4</v>
      </c>
      <c r="I16" s="6">
        <v>0.34437226999999998</v>
      </c>
      <c r="J16" s="65">
        <v>2.435961E-2</v>
      </c>
      <c r="K16" s="10">
        <f t="shared" si="0"/>
        <v>0.13718081666666668</v>
      </c>
      <c r="L16" s="9">
        <f t="shared" si="1"/>
        <v>9.5294133333333336E-3</v>
      </c>
      <c r="O16" t="s">
        <v>71</v>
      </c>
      <c r="R16" t="s">
        <v>72</v>
      </c>
    </row>
    <row r="17" spans="1:18" x14ac:dyDescent="0.2">
      <c r="A17" s="25" t="s">
        <v>0</v>
      </c>
      <c r="B17" s="16" t="s">
        <v>38</v>
      </c>
      <c r="C17" s="21" t="s">
        <v>1</v>
      </c>
      <c r="D17" s="17" t="s">
        <v>43</v>
      </c>
      <c r="E17" s="14">
        <v>3.9422749999999999E-2</v>
      </c>
      <c r="F17" s="7">
        <v>1.037389E-2</v>
      </c>
      <c r="G17" s="6">
        <v>4.0817810000000003E-2</v>
      </c>
      <c r="H17" s="7">
        <v>8.0365999999999999E-4</v>
      </c>
      <c r="I17" s="6">
        <v>3.0942259999999999E-2</v>
      </c>
      <c r="J17" s="65">
        <v>4.10999E-3</v>
      </c>
      <c r="K17" s="10">
        <f t="shared" si="0"/>
        <v>3.7060940000000001E-2</v>
      </c>
      <c r="L17" s="9">
        <f t="shared" si="1"/>
        <v>5.0958466666666665E-3</v>
      </c>
      <c r="O17" t="s">
        <v>73</v>
      </c>
      <c r="R17" t="s">
        <v>74</v>
      </c>
    </row>
    <row r="18" spans="1:18" x14ac:dyDescent="0.2">
      <c r="A18" s="25" t="s">
        <v>0</v>
      </c>
      <c r="B18" s="16" t="s">
        <v>38</v>
      </c>
      <c r="C18" s="21" t="s">
        <v>1</v>
      </c>
      <c r="D18" s="17" t="s">
        <v>42</v>
      </c>
      <c r="E18" s="14">
        <v>4.268135E-2</v>
      </c>
      <c r="F18" s="7">
        <v>4.2974600000000003E-3</v>
      </c>
      <c r="G18" s="6">
        <v>3.9191660000000003E-2</v>
      </c>
      <c r="H18" s="7">
        <v>7.6860000000000003E-4</v>
      </c>
      <c r="I18" s="6">
        <v>2.9220610000000001E-2</v>
      </c>
      <c r="J18" s="65">
        <v>4.4697299999999999E-3</v>
      </c>
      <c r="K18" s="10">
        <f t="shared" si="0"/>
        <v>3.703120666666667E-2</v>
      </c>
      <c r="L18" s="9">
        <f t="shared" si="1"/>
        <v>3.1785966666666669E-3</v>
      </c>
      <c r="O18" t="s">
        <v>75</v>
      </c>
      <c r="R18" t="s">
        <v>76</v>
      </c>
    </row>
    <row r="19" spans="1:18" x14ac:dyDescent="0.2">
      <c r="A19" s="25" t="s">
        <v>0</v>
      </c>
      <c r="B19" s="16" t="s">
        <v>38</v>
      </c>
      <c r="C19" s="21" t="s">
        <v>1</v>
      </c>
      <c r="D19" s="17" t="s">
        <v>41</v>
      </c>
      <c r="E19" s="14">
        <v>2.7079800000000001E-2</v>
      </c>
      <c r="F19" s="7">
        <v>3.67805E-3</v>
      </c>
      <c r="G19" s="6">
        <v>3.8411769999999998E-2</v>
      </c>
      <c r="H19" s="7">
        <v>4.6228000000000003E-4</v>
      </c>
      <c r="I19" s="6">
        <v>0.32485946999999998</v>
      </c>
      <c r="J19" s="65">
        <v>2.117842E-2</v>
      </c>
      <c r="K19" s="10">
        <f t="shared" si="0"/>
        <v>0.13011701333333334</v>
      </c>
      <c r="L19" s="9">
        <f t="shared" si="1"/>
        <v>8.4395833333333337E-3</v>
      </c>
      <c r="O19" t="s">
        <v>77</v>
      </c>
      <c r="R19" t="s">
        <v>78</v>
      </c>
    </row>
    <row r="20" spans="1:18" x14ac:dyDescent="0.2">
      <c r="A20" s="25" t="s">
        <v>0</v>
      </c>
      <c r="B20" s="16" t="s">
        <v>38</v>
      </c>
      <c r="C20" s="21" t="s">
        <v>1</v>
      </c>
      <c r="D20" s="17" t="s">
        <v>40</v>
      </c>
      <c r="E20" s="14">
        <v>2.5292539999999999E-2</v>
      </c>
      <c r="F20" s="7">
        <v>4.7382500000000003E-3</v>
      </c>
      <c r="G20" s="6">
        <v>3.9858419999999999E-2</v>
      </c>
      <c r="H20" s="7">
        <v>6.2142000000000002E-4</v>
      </c>
      <c r="I20" s="6">
        <v>0.27925116</v>
      </c>
      <c r="J20" s="65">
        <v>1.477884E-2</v>
      </c>
      <c r="K20" s="10">
        <f t="shared" si="0"/>
        <v>0.11480070666666665</v>
      </c>
      <c r="L20" s="9">
        <f t="shared" si="1"/>
        <v>6.7128366666666661E-3</v>
      </c>
      <c r="O20" t="s">
        <v>79</v>
      </c>
      <c r="R20" t="s">
        <v>80</v>
      </c>
    </row>
    <row r="21" spans="1:18" ht="17" thickBot="1" x14ac:dyDescent="0.25">
      <c r="A21" s="25" t="s">
        <v>0</v>
      </c>
      <c r="B21" s="16" t="s">
        <v>38</v>
      </c>
      <c r="C21" s="87" t="s">
        <v>1</v>
      </c>
      <c r="D21" s="79" t="s">
        <v>39</v>
      </c>
      <c r="E21" s="80">
        <v>2.6704120000000001E-2</v>
      </c>
      <c r="F21" s="53">
        <v>4.2428700000000001E-3</v>
      </c>
      <c r="G21" s="81">
        <v>3.9482950000000003E-2</v>
      </c>
      <c r="H21" s="53">
        <v>8.7593000000000002E-4</v>
      </c>
      <c r="I21" s="81">
        <v>0.28615109999999999</v>
      </c>
      <c r="J21" s="67">
        <v>1.8653869999999999E-2</v>
      </c>
      <c r="K21" s="82">
        <f t="shared" si="0"/>
        <v>0.11744605666666667</v>
      </c>
      <c r="L21" s="83">
        <f t="shared" si="1"/>
        <v>7.9242233333333325E-3</v>
      </c>
      <c r="O21" t="s">
        <v>81</v>
      </c>
      <c r="R21" t="s">
        <v>82</v>
      </c>
    </row>
    <row r="22" spans="1:18" x14ac:dyDescent="0.2">
      <c r="A22" s="25" t="s">
        <v>0</v>
      </c>
      <c r="B22" s="16" t="s">
        <v>38</v>
      </c>
      <c r="C22" s="86" t="s">
        <v>10</v>
      </c>
      <c r="D22" s="27" t="s">
        <v>27</v>
      </c>
      <c r="E22" s="28">
        <v>3.5939749999999999E-2</v>
      </c>
      <c r="F22" s="29">
        <v>6.7157400000000004E-3</v>
      </c>
      <c r="G22" s="30">
        <v>3.9445750000000002E-2</v>
      </c>
      <c r="H22" s="29">
        <v>1.00198E-3</v>
      </c>
      <c r="I22" s="30">
        <v>2.2888660000000002E-2</v>
      </c>
      <c r="J22" s="64">
        <v>3.4827299999999999E-3</v>
      </c>
      <c r="K22" s="42">
        <f>AVERAGE(E22,G22,I22)</f>
        <v>3.2758053333333335E-2</v>
      </c>
      <c r="L22" s="31">
        <f>AVERAGE(F22,H22,J22)</f>
        <v>3.7334833333333337E-3</v>
      </c>
      <c r="O22" t="s">
        <v>83</v>
      </c>
      <c r="R22" t="s">
        <v>84</v>
      </c>
    </row>
    <row r="23" spans="1:18" x14ac:dyDescent="0.2">
      <c r="A23" s="25" t="s">
        <v>0</v>
      </c>
      <c r="B23" s="16" t="s">
        <v>38</v>
      </c>
      <c r="C23" s="21" t="s">
        <v>10</v>
      </c>
      <c r="D23" s="17" t="s">
        <v>28</v>
      </c>
      <c r="E23" s="14">
        <v>3.6004290000000001E-2</v>
      </c>
      <c r="F23" s="7">
        <v>2.81839E-3</v>
      </c>
      <c r="G23" s="6">
        <v>3.957741E-2</v>
      </c>
      <c r="H23" s="7">
        <v>7.8788000000000003E-4</v>
      </c>
      <c r="I23" s="6">
        <v>2.3295920000000001E-2</v>
      </c>
      <c r="J23" s="65">
        <v>4.5455199999999999E-3</v>
      </c>
      <c r="K23" s="10">
        <f t="shared" ref="K23:K39" si="2">AVERAGE(E23,G23,I23)</f>
        <v>3.2959206666666664E-2</v>
      </c>
      <c r="L23" s="9">
        <f t="shared" ref="L23:L39" si="3">AVERAGE(F23,H23,J23)</f>
        <v>2.7172633333333329E-3</v>
      </c>
      <c r="O23" t="s">
        <v>85</v>
      </c>
      <c r="R23" t="s">
        <v>86</v>
      </c>
    </row>
    <row r="24" spans="1:18" x14ac:dyDescent="0.2">
      <c r="A24" s="25" t="s">
        <v>0</v>
      </c>
      <c r="B24" s="16" t="s">
        <v>38</v>
      </c>
      <c r="C24" s="21" t="s">
        <v>10</v>
      </c>
      <c r="D24" s="17" t="s">
        <v>2</v>
      </c>
      <c r="E24" s="14">
        <v>3.762157E-2</v>
      </c>
      <c r="F24" s="7">
        <v>3.0905799999999999E-3</v>
      </c>
      <c r="G24" s="6">
        <v>3.9887390000000002E-2</v>
      </c>
      <c r="H24" s="7">
        <v>1.0689899999999999E-3</v>
      </c>
      <c r="I24" s="6">
        <v>3.0755109999999999E-2</v>
      </c>
      <c r="J24" s="65">
        <v>4.6106599999999999E-3</v>
      </c>
      <c r="K24" s="10">
        <f t="shared" si="2"/>
        <v>3.6088023333333337E-2</v>
      </c>
      <c r="L24" s="9">
        <f t="shared" si="3"/>
        <v>2.92341E-3</v>
      </c>
      <c r="O24" t="s">
        <v>87</v>
      </c>
      <c r="R24" t="s">
        <v>88</v>
      </c>
    </row>
    <row r="25" spans="1:18" x14ac:dyDescent="0.2">
      <c r="A25" s="25" t="s">
        <v>0</v>
      </c>
      <c r="B25" s="16" t="s">
        <v>38</v>
      </c>
      <c r="C25" s="21" t="s">
        <v>10</v>
      </c>
      <c r="D25" s="17" t="s">
        <v>3</v>
      </c>
      <c r="E25" s="14">
        <v>3.7619899999999998E-2</v>
      </c>
      <c r="F25" s="7">
        <v>4.61299E-3</v>
      </c>
      <c r="G25" s="6">
        <v>4.0109690000000003E-2</v>
      </c>
      <c r="H25" s="7">
        <v>7.9062999999999996E-4</v>
      </c>
      <c r="I25" s="6">
        <v>3.323752E-2</v>
      </c>
      <c r="J25" s="65">
        <v>5.2122499999999999E-3</v>
      </c>
      <c r="K25" s="10">
        <f t="shared" si="2"/>
        <v>3.6989036666666669E-2</v>
      </c>
      <c r="L25" s="9">
        <f t="shared" si="3"/>
        <v>3.538623333333333E-3</v>
      </c>
      <c r="O25" t="s">
        <v>89</v>
      </c>
      <c r="R25" t="s">
        <v>90</v>
      </c>
    </row>
    <row r="26" spans="1:18" x14ac:dyDescent="0.2">
      <c r="A26" s="25" t="s">
        <v>0</v>
      </c>
      <c r="B26" s="16" t="s">
        <v>38</v>
      </c>
      <c r="C26" s="21" t="s">
        <v>10</v>
      </c>
      <c r="D26" s="17" t="s">
        <v>4</v>
      </c>
      <c r="E26" s="14">
        <v>3.888486E-2</v>
      </c>
      <c r="F26" s="7">
        <v>4.1261300000000004E-3</v>
      </c>
      <c r="G26" s="6">
        <v>3.9890460000000003E-2</v>
      </c>
      <c r="H26" s="7">
        <v>9.6761999999999998E-4</v>
      </c>
      <c r="I26" s="6">
        <v>2.8033410000000002E-2</v>
      </c>
      <c r="J26" s="65">
        <v>3.46409E-3</v>
      </c>
      <c r="K26" s="10">
        <f t="shared" si="2"/>
        <v>3.5602910000000008E-2</v>
      </c>
      <c r="L26" s="9">
        <f t="shared" si="3"/>
        <v>2.8526133333333335E-3</v>
      </c>
      <c r="O26" t="s">
        <v>91</v>
      </c>
      <c r="R26" t="s">
        <v>92</v>
      </c>
    </row>
    <row r="27" spans="1:18" x14ac:dyDescent="0.2">
      <c r="A27" s="25" t="s">
        <v>0</v>
      </c>
      <c r="B27" s="16" t="s">
        <v>38</v>
      </c>
      <c r="C27" s="21" t="s">
        <v>10</v>
      </c>
      <c r="D27" s="17" t="s">
        <v>5</v>
      </c>
      <c r="E27" s="14">
        <v>2.6092250000000001E-2</v>
      </c>
      <c r="F27" s="7">
        <v>3.8148100000000001E-3</v>
      </c>
      <c r="G27" s="6">
        <v>3.9412349999999999E-2</v>
      </c>
      <c r="H27" s="7">
        <v>6.1624E-4</v>
      </c>
      <c r="I27" s="6">
        <v>0.27791238000000001</v>
      </c>
      <c r="J27" s="65">
        <v>1.399978E-2</v>
      </c>
      <c r="K27" s="10">
        <f t="shared" si="2"/>
        <v>0.11447232666666667</v>
      </c>
      <c r="L27" s="9">
        <f t="shared" si="3"/>
        <v>6.1436099999999999E-3</v>
      </c>
      <c r="O27" t="s">
        <v>93</v>
      </c>
      <c r="R27" t="s">
        <v>94</v>
      </c>
    </row>
    <row r="28" spans="1:18" x14ac:dyDescent="0.2">
      <c r="A28" s="25" t="s">
        <v>0</v>
      </c>
      <c r="B28" s="16" t="s">
        <v>38</v>
      </c>
      <c r="C28" s="21" t="s">
        <v>10</v>
      </c>
      <c r="D28" s="17" t="s">
        <v>6</v>
      </c>
      <c r="E28" s="14">
        <v>2.7146989999999999E-2</v>
      </c>
      <c r="F28" s="7">
        <v>4.4170399999999997E-3</v>
      </c>
      <c r="G28" s="6">
        <v>3.9120429999999998E-2</v>
      </c>
      <c r="H28" s="7">
        <v>5.8222999999999999E-4</v>
      </c>
      <c r="I28" s="6">
        <v>0.27978261999999998</v>
      </c>
      <c r="J28" s="65">
        <v>1.3131469999999999E-2</v>
      </c>
      <c r="K28" s="10">
        <f t="shared" si="2"/>
        <v>0.11535001333333332</v>
      </c>
      <c r="L28" s="9">
        <f t="shared" si="3"/>
        <v>6.0435799999999998E-3</v>
      </c>
      <c r="O28" t="s">
        <v>95</v>
      </c>
      <c r="R28" t="s">
        <v>96</v>
      </c>
    </row>
    <row r="29" spans="1:18" x14ac:dyDescent="0.2">
      <c r="A29" s="25" t="s">
        <v>0</v>
      </c>
      <c r="B29" s="16" t="s">
        <v>38</v>
      </c>
      <c r="C29" s="21" t="s">
        <v>10</v>
      </c>
      <c r="D29" s="17" t="s">
        <v>7</v>
      </c>
      <c r="E29" s="14">
        <v>2.8356409999999999E-2</v>
      </c>
      <c r="F29" s="7">
        <v>3.9022800000000002E-3</v>
      </c>
      <c r="G29" s="6">
        <v>3.882969E-2</v>
      </c>
      <c r="H29" s="7">
        <v>5.5115000000000003E-4</v>
      </c>
      <c r="I29" s="6">
        <v>0.28062727999999998</v>
      </c>
      <c r="J29" s="65">
        <v>1.485562E-2</v>
      </c>
      <c r="K29" s="10">
        <f t="shared" si="2"/>
        <v>0.11593779333333332</v>
      </c>
      <c r="L29" s="9">
        <f t="shared" si="3"/>
        <v>6.4363500000000004E-3</v>
      </c>
      <c r="O29" t="s">
        <v>97</v>
      </c>
      <c r="R29" t="s">
        <v>98</v>
      </c>
    </row>
    <row r="30" spans="1:18" x14ac:dyDescent="0.2">
      <c r="A30" s="25" t="s">
        <v>0</v>
      </c>
      <c r="B30" s="16" t="s">
        <v>38</v>
      </c>
      <c r="C30" s="21" t="s">
        <v>10</v>
      </c>
      <c r="D30" s="17" t="s">
        <v>8</v>
      </c>
      <c r="E30" s="14">
        <v>2.6455159999999998E-2</v>
      </c>
      <c r="F30" s="7">
        <v>4.2653600000000002E-3</v>
      </c>
      <c r="G30" s="6">
        <v>3.9338570000000003E-2</v>
      </c>
      <c r="H30" s="7">
        <v>5.8056999999999998E-4</v>
      </c>
      <c r="I30" s="6">
        <v>0.27631640000000002</v>
      </c>
      <c r="J30" s="65">
        <v>1.5958770000000001E-2</v>
      </c>
      <c r="K30" s="10">
        <f t="shared" si="2"/>
        <v>0.11403671</v>
      </c>
      <c r="L30" s="9">
        <f t="shared" si="3"/>
        <v>6.9349000000000008E-3</v>
      </c>
      <c r="O30" t="s">
        <v>99</v>
      </c>
      <c r="R30" t="s">
        <v>100</v>
      </c>
    </row>
    <row r="31" spans="1:18" x14ac:dyDescent="0.2">
      <c r="A31" s="25" t="s">
        <v>0</v>
      </c>
      <c r="B31" s="16" t="s">
        <v>38</v>
      </c>
      <c r="C31" s="21" t="s">
        <v>10</v>
      </c>
      <c r="D31" s="17" t="s">
        <v>9</v>
      </c>
      <c r="E31" s="14">
        <v>5.1859950000000002E-2</v>
      </c>
      <c r="F31" s="7">
        <v>9.7688709999999998E-2</v>
      </c>
      <c r="G31" s="6">
        <v>4.2788890000000003E-2</v>
      </c>
      <c r="H31" s="7">
        <v>3.85089E-3</v>
      </c>
      <c r="I31" s="6">
        <v>2.4356989999999999E-2</v>
      </c>
      <c r="J31" s="65">
        <v>4.4082000000000001E-3</v>
      </c>
      <c r="K31" s="10">
        <f t="shared" si="2"/>
        <v>3.966861E-2</v>
      </c>
      <c r="L31" s="9">
        <f t="shared" si="3"/>
        <v>3.5315933333333334E-2</v>
      </c>
      <c r="O31" t="s">
        <v>101</v>
      </c>
      <c r="R31" t="s">
        <v>102</v>
      </c>
    </row>
    <row r="32" spans="1:18" x14ac:dyDescent="0.2">
      <c r="A32" s="25" t="s">
        <v>0</v>
      </c>
      <c r="B32" s="16" t="s">
        <v>38</v>
      </c>
      <c r="C32" s="21" t="s">
        <v>10</v>
      </c>
      <c r="D32" s="17" t="s">
        <v>46</v>
      </c>
      <c r="E32" s="14">
        <v>6.5153080000000002E-2</v>
      </c>
      <c r="F32" s="7">
        <v>1.9294820000000001E-2</v>
      </c>
      <c r="G32" s="6">
        <v>3.9367840000000001E-2</v>
      </c>
      <c r="H32" s="7">
        <v>1.3156800000000001E-3</v>
      </c>
      <c r="I32" s="6">
        <v>3.2885959999999999E-2</v>
      </c>
      <c r="J32" s="65">
        <v>4.4557700000000004E-3</v>
      </c>
      <c r="K32" s="10">
        <f t="shared" si="2"/>
        <v>4.5802293333333334E-2</v>
      </c>
      <c r="L32" s="9">
        <f t="shared" si="3"/>
        <v>8.3554233333333339E-3</v>
      </c>
      <c r="O32" t="s">
        <v>103</v>
      </c>
      <c r="R32" t="s">
        <v>104</v>
      </c>
    </row>
    <row r="33" spans="1:18" x14ac:dyDescent="0.2">
      <c r="A33" s="88" t="s">
        <v>0</v>
      </c>
      <c r="B33" s="89" t="s">
        <v>38</v>
      </c>
      <c r="C33" s="21" t="s">
        <v>10</v>
      </c>
      <c r="D33" s="17" t="s">
        <v>45</v>
      </c>
      <c r="E33" s="14">
        <v>5.0062200000000001E-2</v>
      </c>
      <c r="F33" s="7">
        <v>3.717256E-2</v>
      </c>
      <c r="G33" s="6">
        <v>3.7342550000000002E-2</v>
      </c>
      <c r="H33" s="7">
        <v>1.0642E-3</v>
      </c>
      <c r="I33" s="6">
        <v>0.33837166000000002</v>
      </c>
      <c r="J33" s="65">
        <v>1.207455E-2</v>
      </c>
      <c r="K33" s="10">
        <f t="shared" si="2"/>
        <v>0.14192547</v>
      </c>
      <c r="L33" s="9">
        <f t="shared" si="3"/>
        <v>1.6770436666666666E-2</v>
      </c>
      <c r="O33" t="s">
        <v>105</v>
      </c>
      <c r="R33" t="s">
        <v>106</v>
      </c>
    </row>
    <row r="34" spans="1:18" x14ac:dyDescent="0.2">
      <c r="A34" s="84" t="s">
        <v>0</v>
      </c>
      <c r="B34" s="90" t="s">
        <v>38</v>
      </c>
      <c r="C34" s="21" t="s">
        <v>10</v>
      </c>
      <c r="D34" s="17" t="s">
        <v>44</v>
      </c>
      <c r="E34" s="14">
        <v>5.2949629999999998E-2</v>
      </c>
      <c r="F34" s="7">
        <v>3.4955310000000003E-2</v>
      </c>
      <c r="G34" s="6">
        <v>3.6151599999999999E-2</v>
      </c>
      <c r="H34" s="7">
        <v>6.4840000000000004E-4</v>
      </c>
      <c r="I34" s="6">
        <v>0.32261777000000003</v>
      </c>
      <c r="J34" s="65">
        <v>1.9223770000000001E-2</v>
      </c>
      <c r="K34" s="10">
        <f t="shared" si="2"/>
        <v>0.13723966666666668</v>
      </c>
      <c r="L34" s="9">
        <f t="shared" si="3"/>
        <v>1.8275826666666668E-2</v>
      </c>
      <c r="O34" t="s">
        <v>107</v>
      </c>
      <c r="R34" t="s">
        <v>108</v>
      </c>
    </row>
    <row r="35" spans="1:18" x14ac:dyDescent="0.2">
      <c r="A35" s="25" t="s">
        <v>0</v>
      </c>
      <c r="B35" s="16" t="s">
        <v>38</v>
      </c>
      <c r="C35" s="21" t="s">
        <v>10</v>
      </c>
      <c r="D35" s="17" t="s">
        <v>43</v>
      </c>
      <c r="E35" s="14">
        <v>6.5947069999999997E-2</v>
      </c>
      <c r="F35" s="7">
        <v>1.8127649999999999E-2</v>
      </c>
      <c r="G35" s="6">
        <v>4.1019010000000002E-2</v>
      </c>
      <c r="H35" s="7">
        <v>1.7466199999999999E-3</v>
      </c>
      <c r="I35" s="6">
        <v>3.071368E-2</v>
      </c>
      <c r="J35" s="65">
        <v>4.76678E-3</v>
      </c>
      <c r="K35" s="10">
        <f t="shared" si="2"/>
        <v>4.5893253333333328E-2</v>
      </c>
      <c r="L35" s="9">
        <f t="shared" si="3"/>
        <v>8.2136833333333326E-3</v>
      </c>
      <c r="O35" t="s">
        <v>109</v>
      </c>
      <c r="R35" t="s">
        <v>110</v>
      </c>
    </row>
    <row r="36" spans="1:18" x14ac:dyDescent="0.2">
      <c r="A36" s="25" t="s">
        <v>0</v>
      </c>
      <c r="B36" s="16" t="s">
        <v>38</v>
      </c>
      <c r="C36" s="21" t="s">
        <v>10</v>
      </c>
      <c r="D36" s="17" t="s">
        <v>42</v>
      </c>
      <c r="E36" s="14">
        <v>6.8490620000000002E-2</v>
      </c>
      <c r="F36" s="7">
        <v>1.294672E-2</v>
      </c>
      <c r="G36" s="6">
        <v>3.9670089999999998E-2</v>
      </c>
      <c r="H36" s="7">
        <v>1.7259199999999999E-3</v>
      </c>
      <c r="I36" s="6">
        <v>3.1621209999999997E-2</v>
      </c>
      <c r="J36" s="65">
        <v>6.9335000000000004E-3</v>
      </c>
      <c r="K36" s="10">
        <f t="shared" si="2"/>
        <v>4.6593973333333337E-2</v>
      </c>
      <c r="L36" s="9">
        <f t="shared" si="3"/>
        <v>7.2020466666666673E-3</v>
      </c>
      <c r="O36" t="s">
        <v>111</v>
      </c>
      <c r="R36" t="s">
        <v>112</v>
      </c>
    </row>
    <row r="37" spans="1:18" x14ac:dyDescent="0.2">
      <c r="A37" s="25" t="s">
        <v>0</v>
      </c>
      <c r="B37" s="16" t="s">
        <v>38</v>
      </c>
      <c r="C37" s="21" t="s">
        <v>10</v>
      </c>
      <c r="D37" s="17" t="s">
        <v>41</v>
      </c>
      <c r="E37" s="14">
        <v>3.6215079999999997E-2</v>
      </c>
      <c r="F37" s="7">
        <v>8.8518499999999996E-3</v>
      </c>
      <c r="G37" s="6">
        <v>3.6882739999999997E-2</v>
      </c>
      <c r="H37" s="7">
        <v>7.3742000000000002E-4</v>
      </c>
      <c r="I37" s="6">
        <v>0.33428194999999999</v>
      </c>
      <c r="J37" s="65">
        <v>1.436192E-2</v>
      </c>
      <c r="K37" s="10">
        <f t="shared" si="2"/>
        <v>0.13579325666666667</v>
      </c>
      <c r="L37" s="9">
        <f t="shared" si="3"/>
        <v>7.9837299999999996E-3</v>
      </c>
      <c r="O37" t="s">
        <v>113</v>
      </c>
      <c r="R37" t="s">
        <v>114</v>
      </c>
    </row>
    <row r="38" spans="1:18" x14ac:dyDescent="0.2">
      <c r="A38" s="25" t="s">
        <v>0</v>
      </c>
      <c r="B38" s="16" t="s">
        <v>38</v>
      </c>
      <c r="C38" s="21" t="s">
        <v>10</v>
      </c>
      <c r="D38" s="17" t="s">
        <v>40</v>
      </c>
      <c r="E38" s="14">
        <v>3.330404E-2</v>
      </c>
      <c r="F38" s="7">
        <v>6.9428500000000004E-3</v>
      </c>
      <c r="G38" s="6">
        <v>3.8192030000000002E-2</v>
      </c>
      <c r="H38" s="7">
        <v>7.2749999999999996E-4</v>
      </c>
      <c r="I38" s="6">
        <v>0.28203784999999998</v>
      </c>
      <c r="J38" s="65">
        <v>1.221263E-2</v>
      </c>
      <c r="K38" s="10">
        <f t="shared" si="2"/>
        <v>0.11784463999999999</v>
      </c>
      <c r="L38" s="9">
        <f t="shared" si="3"/>
        <v>6.6276600000000005E-3</v>
      </c>
      <c r="O38" t="s">
        <v>115</v>
      </c>
      <c r="R38" t="s">
        <v>116</v>
      </c>
    </row>
    <row r="39" spans="1:18" ht="17" thickBot="1" x14ac:dyDescent="0.25">
      <c r="A39" s="25" t="s">
        <v>0</v>
      </c>
      <c r="B39" s="16" t="s">
        <v>38</v>
      </c>
      <c r="C39" s="87" t="s">
        <v>10</v>
      </c>
      <c r="D39" s="79" t="s">
        <v>39</v>
      </c>
      <c r="E39" s="80">
        <v>4.2222589999999997E-2</v>
      </c>
      <c r="F39" s="53">
        <v>1.811573E-2</v>
      </c>
      <c r="G39" s="81">
        <v>3.7247519999999999E-2</v>
      </c>
      <c r="H39" s="53">
        <v>1.2481E-3</v>
      </c>
      <c r="I39" s="81">
        <v>0.28748881999999998</v>
      </c>
      <c r="J39" s="67">
        <v>1.273173E-2</v>
      </c>
      <c r="K39" s="82">
        <f t="shared" si="2"/>
        <v>0.12231964333333332</v>
      </c>
      <c r="L39" s="83">
        <f t="shared" si="3"/>
        <v>1.0698519999999998E-2</v>
      </c>
      <c r="O39" t="s">
        <v>117</v>
      </c>
      <c r="R39" t="s">
        <v>118</v>
      </c>
    </row>
    <row r="40" spans="1:18" x14ac:dyDescent="0.2">
      <c r="A40" s="25" t="s">
        <v>0</v>
      </c>
      <c r="B40" s="16" t="s">
        <v>38</v>
      </c>
      <c r="C40" s="86" t="s">
        <v>11</v>
      </c>
      <c r="D40" s="27" t="s">
        <v>27</v>
      </c>
      <c r="E40" s="28">
        <v>7.257189E-2</v>
      </c>
      <c r="F40" s="29">
        <v>2.398291E-2</v>
      </c>
      <c r="G40" s="30">
        <v>3.9872610000000003E-2</v>
      </c>
      <c r="H40" s="29">
        <v>1.0606999999999999E-3</v>
      </c>
      <c r="I40" s="30">
        <v>2.0566230000000001E-2</v>
      </c>
      <c r="J40" s="64">
        <v>1.36897E-3</v>
      </c>
      <c r="K40" s="42">
        <f>AVERAGE(E40,G40,I40)</f>
        <v>4.433691E-2</v>
      </c>
      <c r="L40" s="31">
        <f>AVERAGE(F40,H40,J40)</f>
        <v>8.8041933333333332E-3</v>
      </c>
      <c r="O40" t="s">
        <v>119</v>
      </c>
      <c r="R40" t="s">
        <v>120</v>
      </c>
    </row>
    <row r="41" spans="1:18" x14ac:dyDescent="0.2">
      <c r="A41" s="25" t="s">
        <v>0</v>
      </c>
      <c r="B41" s="16" t="s">
        <v>38</v>
      </c>
      <c r="C41" s="21" t="s">
        <v>11</v>
      </c>
      <c r="D41" s="17" t="s">
        <v>28</v>
      </c>
      <c r="E41" s="14">
        <v>8.5569510000000001E-2</v>
      </c>
      <c r="F41" s="7">
        <v>3.0999970000000002E-2</v>
      </c>
      <c r="G41" s="6">
        <v>3.9954110000000001E-2</v>
      </c>
      <c r="H41" s="7">
        <v>1.4169499999999999E-3</v>
      </c>
      <c r="I41" s="6">
        <v>2.0723660000000001E-2</v>
      </c>
      <c r="J41" s="65">
        <v>2.5147300000000002E-3</v>
      </c>
      <c r="K41" s="10">
        <f t="shared" ref="K41:K57" si="4">AVERAGE(E41,G41,I41)</f>
        <v>4.8749093333333333E-2</v>
      </c>
      <c r="L41" s="9">
        <f t="shared" ref="L41:L57" si="5">AVERAGE(F41,H41,J41)</f>
        <v>1.1643883333333334E-2</v>
      </c>
      <c r="O41" t="s">
        <v>121</v>
      </c>
      <c r="R41" t="s">
        <v>122</v>
      </c>
    </row>
    <row r="42" spans="1:18" x14ac:dyDescent="0.2">
      <c r="A42" s="25" t="s">
        <v>0</v>
      </c>
      <c r="B42" s="16" t="s">
        <v>38</v>
      </c>
      <c r="C42" s="21" t="s">
        <v>11</v>
      </c>
      <c r="D42" s="17" t="s">
        <v>2</v>
      </c>
      <c r="E42" s="14">
        <v>7.8169939999999993E-2</v>
      </c>
      <c r="F42" s="7">
        <v>2.25857E-2</v>
      </c>
      <c r="G42" s="6">
        <v>4.1336449999999997E-2</v>
      </c>
      <c r="H42" s="7">
        <v>1.50757E-3</v>
      </c>
      <c r="I42" s="6">
        <v>3.2726419999999999E-2</v>
      </c>
      <c r="J42" s="65">
        <v>4.8993999999999999E-3</v>
      </c>
      <c r="K42" s="10">
        <f t="shared" si="4"/>
        <v>5.0744270000000001E-2</v>
      </c>
      <c r="L42" s="9">
        <f t="shared" si="5"/>
        <v>9.6642233333333327E-3</v>
      </c>
      <c r="O42" t="s">
        <v>123</v>
      </c>
      <c r="R42" t="s">
        <v>124</v>
      </c>
    </row>
    <row r="43" spans="1:18" x14ac:dyDescent="0.2">
      <c r="A43" s="25" t="s">
        <v>0</v>
      </c>
      <c r="B43" s="16" t="s">
        <v>38</v>
      </c>
      <c r="C43" s="21" t="s">
        <v>11</v>
      </c>
      <c r="D43" s="17" t="s">
        <v>3</v>
      </c>
      <c r="E43" s="14">
        <v>7.8961450000000002E-2</v>
      </c>
      <c r="F43" s="7">
        <v>2.958378E-2</v>
      </c>
      <c r="G43" s="6">
        <v>4.1309129999999999E-2</v>
      </c>
      <c r="H43" s="7">
        <v>1.5778599999999999E-3</v>
      </c>
      <c r="I43" s="6">
        <v>3.4024640000000002E-2</v>
      </c>
      <c r="J43" s="65">
        <v>4.6909899999999999E-3</v>
      </c>
      <c r="K43" s="10">
        <f t="shared" si="4"/>
        <v>5.1431740000000004E-2</v>
      </c>
      <c r="L43" s="9">
        <f t="shared" si="5"/>
        <v>1.1950876666666667E-2</v>
      </c>
      <c r="O43" t="s">
        <v>125</v>
      </c>
      <c r="R43" t="s">
        <v>126</v>
      </c>
    </row>
    <row r="44" spans="1:18" x14ac:dyDescent="0.2">
      <c r="A44" s="25" t="s">
        <v>0</v>
      </c>
      <c r="B44" s="16" t="s">
        <v>38</v>
      </c>
      <c r="C44" s="21" t="s">
        <v>11</v>
      </c>
      <c r="D44" s="17" t="s">
        <v>4</v>
      </c>
      <c r="E44" s="14">
        <v>6.990536E-2</v>
      </c>
      <c r="F44" s="7">
        <v>2.4972919999999999E-2</v>
      </c>
      <c r="G44" s="6">
        <v>4.1140299999999998E-2</v>
      </c>
      <c r="H44" s="7">
        <v>1.84201E-3</v>
      </c>
      <c r="I44" s="6">
        <v>3.6099609999999997E-2</v>
      </c>
      <c r="J44" s="65">
        <v>6.0475199999999998E-3</v>
      </c>
      <c r="K44" s="10">
        <f t="shared" si="4"/>
        <v>4.9048423333333334E-2</v>
      </c>
      <c r="L44" s="9">
        <f t="shared" si="5"/>
        <v>1.0954150000000001E-2</v>
      </c>
      <c r="O44" t="s">
        <v>127</v>
      </c>
      <c r="R44" t="s">
        <v>128</v>
      </c>
    </row>
    <row r="45" spans="1:18" x14ac:dyDescent="0.2">
      <c r="A45" s="25" t="s">
        <v>0</v>
      </c>
      <c r="B45" s="16" t="s">
        <v>38</v>
      </c>
      <c r="C45" s="21" t="s">
        <v>11</v>
      </c>
      <c r="D45" s="17" t="s">
        <v>5</v>
      </c>
      <c r="E45" s="14">
        <v>6.2942990000000004E-2</v>
      </c>
      <c r="F45" s="7">
        <v>3.021275E-2</v>
      </c>
      <c r="G45" s="6">
        <v>3.7206309999999999E-2</v>
      </c>
      <c r="H45" s="7">
        <v>8.3086E-4</v>
      </c>
      <c r="I45" s="6">
        <v>0.28842503000000003</v>
      </c>
      <c r="J45" s="65">
        <v>5.5404499999999997E-3</v>
      </c>
      <c r="K45" s="10">
        <f t="shared" si="4"/>
        <v>0.12952477666666667</v>
      </c>
      <c r="L45" s="9">
        <f t="shared" si="5"/>
        <v>1.2194686666666668E-2</v>
      </c>
      <c r="O45" t="s">
        <v>129</v>
      </c>
      <c r="R45" t="s">
        <v>130</v>
      </c>
    </row>
    <row r="46" spans="1:18" x14ac:dyDescent="0.2">
      <c r="A46" s="25" t="s">
        <v>0</v>
      </c>
      <c r="B46" s="16" t="s">
        <v>38</v>
      </c>
      <c r="C46" s="21" t="s">
        <v>11</v>
      </c>
      <c r="D46" s="17" t="s">
        <v>6</v>
      </c>
      <c r="E46" s="14">
        <v>0.10208778</v>
      </c>
      <c r="F46" s="7">
        <v>6.8279909999999999E-2</v>
      </c>
      <c r="G46" s="6">
        <v>3.731073E-2</v>
      </c>
      <c r="H46" s="7">
        <v>2.95627E-3</v>
      </c>
      <c r="I46" s="6">
        <v>0.29165416999999999</v>
      </c>
      <c r="J46" s="65">
        <v>1.503911E-2</v>
      </c>
      <c r="K46" s="10">
        <f t="shared" si="4"/>
        <v>0.14368422666666666</v>
      </c>
      <c r="L46" s="9">
        <f t="shared" si="5"/>
        <v>2.8758429999999998E-2</v>
      </c>
      <c r="O46" t="s">
        <v>131</v>
      </c>
      <c r="R46" t="s">
        <v>132</v>
      </c>
    </row>
    <row r="47" spans="1:18" x14ac:dyDescent="0.2">
      <c r="A47" s="25" t="s">
        <v>0</v>
      </c>
      <c r="B47" s="16" t="s">
        <v>38</v>
      </c>
      <c r="C47" s="21" t="s">
        <v>11</v>
      </c>
      <c r="D47" s="17" t="s">
        <v>7</v>
      </c>
      <c r="E47" s="14">
        <v>0.11010552</v>
      </c>
      <c r="F47" s="7">
        <v>7.8083269999999996E-2</v>
      </c>
      <c r="G47" s="6">
        <v>3.769347E-2</v>
      </c>
      <c r="H47" s="7">
        <v>1.2986600000000001E-3</v>
      </c>
      <c r="I47" s="6">
        <v>0.29298313999999998</v>
      </c>
      <c r="J47" s="65">
        <v>1.6849699999999999E-2</v>
      </c>
      <c r="K47" s="10">
        <f t="shared" si="4"/>
        <v>0.14692737666666666</v>
      </c>
      <c r="L47" s="9">
        <f t="shared" si="5"/>
        <v>3.2077209999999995E-2</v>
      </c>
      <c r="O47" t="s">
        <v>133</v>
      </c>
      <c r="R47" t="s">
        <v>134</v>
      </c>
    </row>
    <row r="48" spans="1:18" x14ac:dyDescent="0.2">
      <c r="A48" s="25" t="s">
        <v>0</v>
      </c>
      <c r="B48" s="16" t="s">
        <v>38</v>
      </c>
      <c r="C48" s="21" t="s">
        <v>11</v>
      </c>
      <c r="D48" s="17" t="s">
        <v>8</v>
      </c>
      <c r="E48" s="14">
        <v>7.2739360000000003E-2</v>
      </c>
      <c r="F48" s="7">
        <v>4.4545630000000003E-2</v>
      </c>
      <c r="G48" s="6">
        <v>3.7303620000000003E-2</v>
      </c>
      <c r="H48" s="7">
        <v>8.0119999999999996E-4</v>
      </c>
      <c r="I48" s="6">
        <v>0.29016735999999999</v>
      </c>
      <c r="J48" s="65">
        <v>8.1863999999999999E-3</v>
      </c>
      <c r="K48" s="10">
        <f t="shared" si="4"/>
        <v>0.13340344666666668</v>
      </c>
      <c r="L48" s="9">
        <f t="shared" si="5"/>
        <v>1.7844410000000002E-2</v>
      </c>
      <c r="O48" t="s">
        <v>135</v>
      </c>
      <c r="R48" t="s">
        <v>136</v>
      </c>
    </row>
    <row r="49" spans="1:18" x14ac:dyDescent="0.2">
      <c r="A49" s="25" t="s">
        <v>0</v>
      </c>
      <c r="B49" s="16" t="s">
        <v>38</v>
      </c>
      <c r="C49" s="21" t="s">
        <v>11</v>
      </c>
      <c r="D49" s="17" t="s">
        <v>9</v>
      </c>
      <c r="E49" s="14">
        <v>6.2853290000000006E-2</v>
      </c>
      <c r="F49" s="7">
        <v>2.2052470000000001E-2</v>
      </c>
      <c r="G49" s="6">
        <v>4.2616620000000001E-2</v>
      </c>
      <c r="H49" s="7">
        <v>1.5446500000000001E-3</v>
      </c>
      <c r="I49" s="6">
        <v>2.2073189999999999E-2</v>
      </c>
      <c r="J49" s="65">
        <v>2.4558599999999998E-3</v>
      </c>
      <c r="K49" s="10">
        <f t="shared" si="4"/>
        <v>4.2514366666666664E-2</v>
      </c>
      <c r="L49" s="9">
        <f t="shared" si="5"/>
        <v>8.6843266666666672E-3</v>
      </c>
      <c r="O49" t="s">
        <v>137</v>
      </c>
      <c r="R49" t="s">
        <v>138</v>
      </c>
    </row>
    <row r="50" spans="1:18" x14ac:dyDescent="0.2">
      <c r="A50" s="25" t="s">
        <v>0</v>
      </c>
      <c r="B50" s="16" t="s">
        <v>38</v>
      </c>
      <c r="C50" s="21" t="s">
        <v>11</v>
      </c>
      <c r="D50" s="17" t="s">
        <v>46</v>
      </c>
      <c r="E50" s="14">
        <v>3.9803310000000001E-2</v>
      </c>
      <c r="F50" s="7">
        <v>3.8471099999999999E-3</v>
      </c>
      <c r="G50" s="6">
        <v>3.8217319999999999E-2</v>
      </c>
      <c r="H50" s="7">
        <v>5.7295999999999996E-4</v>
      </c>
      <c r="I50" s="6">
        <v>2.6151029999999999E-2</v>
      </c>
      <c r="J50" s="65">
        <v>2.09823E-3</v>
      </c>
      <c r="K50" s="10">
        <f t="shared" si="4"/>
        <v>3.4723886666666669E-2</v>
      </c>
      <c r="L50" s="9">
        <f t="shared" si="5"/>
        <v>2.1727666666666663E-3</v>
      </c>
      <c r="O50" t="s">
        <v>139</v>
      </c>
      <c r="R50" t="s">
        <v>140</v>
      </c>
    </row>
    <row r="51" spans="1:18" x14ac:dyDescent="0.2">
      <c r="A51" s="25" t="s">
        <v>0</v>
      </c>
      <c r="B51" s="16" t="s">
        <v>38</v>
      </c>
      <c r="C51" s="21" t="s">
        <v>11</v>
      </c>
      <c r="D51" s="17" t="s">
        <v>45</v>
      </c>
      <c r="E51" s="14">
        <v>2.7322079999999999E-2</v>
      </c>
      <c r="F51" s="7">
        <v>3.33614E-3</v>
      </c>
      <c r="G51" s="6">
        <v>3.8382819999999998E-2</v>
      </c>
      <c r="H51" s="7">
        <v>4.4785000000000002E-4</v>
      </c>
      <c r="I51" s="6">
        <v>0.34472419999999998</v>
      </c>
      <c r="J51" s="65">
        <v>1.90689E-2</v>
      </c>
      <c r="K51" s="10">
        <f t="shared" si="4"/>
        <v>0.13680970000000001</v>
      </c>
      <c r="L51" s="9">
        <f t="shared" si="5"/>
        <v>7.6176300000000002E-3</v>
      </c>
      <c r="O51" t="s">
        <v>141</v>
      </c>
      <c r="R51" t="s">
        <v>142</v>
      </c>
    </row>
    <row r="52" spans="1:18" x14ac:dyDescent="0.2">
      <c r="A52" s="25" t="s">
        <v>0</v>
      </c>
      <c r="B52" s="16" t="s">
        <v>38</v>
      </c>
      <c r="C52" s="21" t="s">
        <v>11</v>
      </c>
      <c r="D52" s="17" t="s">
        <v>44</v>
      </c>
      <c r="E52" s="14">
        <v>2.8020860000000002E-2</v>
      </c>
      <c r="F52" s="7">
        <v>3.1890199999999999E-3</v>
      </c>
      <c r="G52" s="6">
        <v>3.7680110000000003E-2</v>
      </c>
      <c r="H52" s="7">
        <v>3.9377999999999999E-4</v>
      </c>
      <c r="I52" s="6">
        <v>0.36822850000000001</v>
      </c>
      <c r="J52" s="65">
        <v>1.9659280000000001E-2</v>
      </c>
      <c r="K52" s="10">
        <f t="shared" si="4"/>
        <v>0.14464315666666669</v>
      </c>
      <c r="L52" s="9">
        <f t="shared" si="5"/>
        <v>7.7473600000000009E-3</v>
      </c>
      <c r="O52" t="s">
        <v>143</v>
      </c>
      <c r="R52" t="s">
        <v>144</v>
      </c>
    </row>
    <row r="53" spans="1:18" x14ac:dyDescent="0.2">
      <c r="A53" s="25" t="s">
        <v>0</v>
      </c>
      <c r="B53" s="16" t="s">
        <v>38</v>
      </c>
      <c r="C53" s="21" t="s">
        <v>11</v>
      </c>
      <c r="D53" s="17" t="s">
        <v>43</v>
      </c>
      <c r="E53" s="14">
        <v>0.21248749</v>
      </c>
      <c r="F53" s="7">
        <v>0.28574931999999997</v>
      </c>
      <c r="G53" s="6">
        <v>4.9303319999999998E-2</v>
      </c>
      <c r="H53" s="7">
        <v>1.4750849999999999E-2</v>
      </c>
      <c r="I53" s="6">
        <v>3.059212E-2</v>
      </c>
      <c r="J53" s="65">
        <v>7.7774699999999999E-3</v>
      </c>
      <c r="K53" s="10">
        <f t="shared" si="4"/>
        <v>9.7460976666666657E-2</v>
      </c>
      <c r="L53" s="9">
        <f t="shared" si="5"/>
        <v>0.10275921333333332</v>
      </c>
      <c r="O53" t="s">
        <v>145</v>
      </c>
      <c r="R53" t="s">
        <v>146</v>
      </c>
    </row>
    <row r="54" spans="1:18" x14ac:dyDescent="0.2">
      <c r="A54" s="25" t="s">
        <v>0</v>
      </c>
      <c r="B54" s="16" t="s">
        <v>38</v>
      </c>
      <c r="C54" s="21" t="s">
        <v>11</v>
      </c>
      <c r="D54" s="17" t="s">
        <v>42</v>
      </c>
      <c r="E54" s="14">
        <v>0.10564986</v>
      </c>
      <c r="F54" s="7">
        <v>0.18073212999999999</v>
      </c>
      <c r="G54" s="6">
        <v>4.220728E-2</v>
      </c>
      <c r="H54" s="7">
        <v>1.0798810000000001E-2</v>
      </c>
      <c r="I54" s="6">
        <v>2.6049490000000002E-2</v>
      </c>
      <c r="J54" s="65">
        <v>3.1250499999999999E-3</v>
      </c>
      <c r="K54" s="10">
        <f t="shared" si="4"/>
        <v>5.7968876666666669E-2</v>
      </c>
      <c r="L54" s="9">
        <f t="shared" si="5"/>
        <v>6.4885329999999991E-2</v>
      </c>
      <c r="O54" t="s">
        <v>147</v>
      </c>
      <c r="R54" t="s">
        <v>148</v>
      </c>
    </row>
    <row r="55" spans="1:18" x14ac:dyDescent="0.2">
      <c r="A55" s="25" t="s">
        <v>0</v>
      </c>
      <c r="B55" s="16" t="s">
        <v>38</v>
      </c>
      <c r="C55" s="21" t="s">
        <v>11</v>
      </c>
      <c r="D55" s="17" t="s">
        <v>41</v>
      </c>
      <c r="E55" s="14">
        <v>6.6247509999999996E-2</v>
      </c>
      <c r="F55" s="7">
        <v>3.7007539999999998E-2</v>
      </c>
      <c r="G55" s="6">
        <v>3.6987230000000003E-2</v>
      </c>
      <c r="H55" s="7">
        <v>8.1667999999999997E-4</v>
      </c>
      <c r="I55" s="6">
        <v>0.36822385000000002</v>
      </c>
      <c r="J55" s="65">
        <v>9.6243600000000002E-3</v>
      </c>
      <c r="K55" s="10">
        <f t="shared" si="4"/>
        <v>0.15715286333333334</v>
      </c>
      <c r="L55" s="9">
        <f t="shared" si="5"/>
        <v>1.5816193333333332E-2</v>
      </c>
      <c r="O55" t="s">
        <v>149</v>
      </c>
      <c r="R55" t="s">
        <v>150</v>
      </c>
    </row>
    <row r="56" spans="1:18" x14ac:dyDescent="0.2">
      <c r="A56" s="25" t="s">
        <v>0</v>
      </c>
      <c r="B56" s="16" t="s">
        <v>38</v>
      </c>
      <c r="C56" s="21" t="s">
        <v>11</v>
      </c>
      <c r="D56" s="17" t="s">
        <v>40</v>
      </c>
      <c r="E56" s="14">
        <v>6.147905E-2</v>
      </c>
      <c r="F56" s="7">
        <v>6.118183E-2</v>
      </c>
      <c r="G56" s="6">
        <v>3.8322059999999998E-2</v>
      </c>
      <c r="H56" s="7">
        <v>1.4751899999999999E-3</v>
      </c>
      <c r="I56" s="6">
        <v>0.29902843000000001</v>
      </c>
      <c r="J56" s="65">
        <v>2.1009380000000001E-2</v>
      </c>
      <c r="K56" s="10">
        <f t="shared" si="4"/>
        <v>0.13294318000000002</v>
      </c>
      <c r="L56" s="9">
        <f t="shared" si="5"/>
        <v>2.7888800000000002E-2</v>
      </c>
      <c r="O56" t="s">
        <v>151</v>
      </c>
      <c r="R56" t="s">
        <v>152</v>
      </c>
    </row>
    <row r="57" spans="1:18" ht="17" thickBot="1" x14ac:dyDescent="0.25">
      <c r="A57" s="26" t="s">
        <v>0</v>
      </c>
      <c r="B57" s="23" t="s">
        <v>38</v>
      </c>
      <c r="C57" s="22" t="s">
        <v>11</v>
      </c>
      <c r="D57" s="18" t="s">
        <v>39</v>
      </c>
      <c r="E57" s="15">
        <v>7.1274420000000005E-2</v>
      </c>
      <c r="F57" s="20">
        <v>5.8200259999999997E-2</v>
      </c>
      <c r="G57" s="12">
        <v>3.6844479999999999E-2</v>
      </c>
      <c r="H57" s="20">
        <v>1.59994E-3</v>
      </c>
      <c r="I57" s="12">
        <v>0.30376783000000002</v>
      </c>
      <c r="J57" s="66">
        <v>1.754344E-2</v>
      </c>
      <c r="K57" s="11">
        <f t="shared" si="4"/>
        <v>0.13729557666666667</v>
      </c>
      <c r="L57" s="13">
        <f t="shared" si="5"/>
        <v>2.578121333333333E-2</v>
      </c>
      <c r="O57" t="s">
        <v>153</v>
      </c>
      <c r="R57" t="s">
        <v>154</v>
      </c>
    </row>
  </sheetData>
  <phoneticPr fontId="2" type="noConversion"/>
  <conditionalFormatting sqref="K4:K57">
    <cfRule type="top10" dxfId="20" priority="16" percent="1" bottom="1" rank="10"/>
    <cfRule type="cellIs" dxfId="19" priority="17" operator="lessThan">
      <formula>$K$3</formula>
    </cfRule>
  </conditionalFormatting>
  <conditionalFormatting sqref="L4:L57">
    <cfRule type="cellIs" dxfId="18" priority="1" operator="lessThan">
      <formula>$L$3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9B6A-3919-9842-AC7F-CF5B1E2429D0}">
  <dimension ref="A1:U57"/>
  <sheetViews>
    <sheetView topLeftCell="A6" zoomScale="110" zoomScaleNormal="110" workbookViewId="0">
      <selection activeCell="M36" sqref="M36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33.5" bestFit="1" customWidth="1"/>
    <col min="4" max="4" width="18.5" bestFit="1" customWidth="1"/>
    <col min="5" max="5" width="15.5" style="56" bestFit="1" customWidth="1"/>
    <col min="6" max="6" width="15.5" style="48" bestFit="1" customWidth="1"/>
    <col min="7" max="7" width="15.1640625" style="56" bestFit="1" customWidth="1"/>
    <col min="8" max="8" width="15.1640625" style="48" bestFit="1" customWidth="1"/>
    <col min="9" max="9" width="15.1640625" style="56" bestFit="1" customWidth="1"/>
    <col min="10" max="10" width="15.1640625" style="48" bestFit="1" customWidth="1"/>
    <col min="11" max="11" width="15.1640625" style="56" bestFit="1" customWidth="1"/>
    <col min="12" max="12" width="15.1640625" style="48" bestFit="1" customWidth="1"/>
  </cols>
  <sheetData>
    <row r="1" spans="1:21" ht="17" thickBot="1" x14ac:dyDescent="0.25">
      <c r="E1" s="55" t="s">
        <v>12</v>
      </c>
    </row>
    <row r="2" spans="1:21" ht="17" thickBo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55" t="s">
        <v>17</v>
      </c>
      <c r="F2" s="49" t="s">
        <v>18</v>
      </c>
      <c r="G2" s="51" t="s">
        <v>19</v>
      </c>
      <c r="H2" s="49" t="s">
        <v>20</v>
      </c>
      <c r="I2" s="51" t="s">
        <v>21</v>
      </c>
      <c r="J2" s="49" t="s">
        <v>22</v>
      </c>
      <c r="K2" s="51" t="s">
        <v>30</v>
      </c>
      <c r="L2" s="63" t="s">
        <v>31</v>
      </c>
      <c r="M2" s="4" t="s">
        <v>23</v>
      </c>
      <c r="N2" s="19" t="s">
        <v>24</v>
      </c>
    </row>
    <row r="3" spans="1:21" ht="17" thickBot="1" x14ac:dyDescent="0.25">
      <c r="A3" s="91" t="s">
        <v>29</v>
      </c>
      <c r="B3" s="92" t="s">
        <v>38</v>
      </c>
      <c r="C3" s="74" t="s">
        <v>25</v>
      </c>
      <c r="D3" s="75" t="s">
        <v>32</v>
      </c>
      <c r="E3" s="38">
        <v>5.5796310000000002E-2</v>
      </c>
      <c r="F3" s="35">
        <v>6.8050899999999998E-3</v>
      </c>
      <c r="G3" s="77">
        <v>4.2924780000000003E-2</v>
      </c>
      <c r="H3" s="37">
        <v>5.2567999999999998E-3</v>
      </c>
      <c r="I3" s="38">
        <v>3.6604440000000002E-2</v>
      </c>
      <c r="J3" s="35">
        <v>4.5261299999999997E-3</v>
      </c>
      <c r="K3" s="77">
        <v>3.5975699999999999E-2</v>
      </c>
      <c r="L3" s="35">
        <v>6.0318899999999998E-3</v>
      </c>
      <c r="M3" s="39">
        <f>AVERAGE(E3,G3,I3,K3)</f>
        <v>4.2825307500000007E-2</v>
      </c>
      <c r="N3" s="40">
        <f>AVERAGE(F3,H3,J3,L3)</f>
        <v>5.6549775E-3</v>
      </c>
      <c r="Q3" t="s">
        <v>155</v>
      </c>
      <c r="U3" t="s">
        <v>156</v>
      </c>
    </row>
    <row r="4" spans="1:21" x14ac:dyDescent="0.2">
      <c r="A4" s="88" t="s">
        <v>29</v>
      </c>
      <c r="B4" s="89" t="s">
        <v>38</v>
      </c>
      <c r="C4" s="86" t="s">
        <v>1</v>
      </c>
      <c r="D4" s="27" t="s">
        <v>27</v>
      </c>
      <c r="E4" s="95">
        <v>5.3821920000000002E-2</v>
      </c>
      <c r="F4" s="29">
        <v>2.0857200000000001E-3</v>
      </c>
      <c r="G4" s="57">
        <v>6.0323889999999998E-2</v>
      </c>
      <c r="H4" s="29">
        <v>3.7987199999999998E-3</v>
      </c>
      <c r="I4" s="57">
        <v>2.7410770000000001E-2</v>
      </c>
      <c r="J4" s="29">
        <v>2.5228500000000001E-3</v>
      </c>
      <c r="K4" s="57">
        <v>2.6904870000000001E-2</v>
      </c>
      <c r="L4" s="64">
        <v>5.9116100000000003E-3</v>
      </c>
      <c r="M4" s="68">
        <f>AVERAGE(E4,G4,I4,K4)</f>
        <v>4.2115362499999996E-2</v>
      </c>
      <c r="N4" s="44">
        <f>AVERAGE(F4,H4,J4,L4)</f>
        <v>3.5797249999999997E-3</v>
      </c>
      <c r="Q4" t="s">
        <v>157</v>
      </c>
      <c r="U4" t="s">
        <v>158</v>
      </c>
    </row>
    <row r="5" spans="1:21" x14ac:dyDescent="0.2">
      <c r="A5" s="88" t="s">
        <v>29</v>
      </c>
      <c r="B5" s="89" t="s">
        <v>38</v>
      </c>
      <c r="C5" s="21" t="s">
        <v>1</v>
      </c>
      <c r="D5" s="17" t="s">
        <v>28</v>
      </c>
      <c r="E5" s="96">
        <v>5.3632699999999998E-2</v>
      </c>
      <c r="F5" s="7">
        <v>1.41383E-3</v>
      </c>
      <c r="G5" s="8">
        <v>6.1890059999999997E-2</v>
      </c>
      <c r="H5" s="7">
        <v>4.0362100000000001E-3</v>
      </c>
      <c r="I5" s="8">
        <v>2.5685659999999999E-2</v>
      </c>
      <c r="J5" s="7">
        <v>2.1996400000000001E-3</v>
      </c>
      <c r="K5" s="8">
        <v>2.921203E-2</v>
      </c>
      <c r="L5" s="65">
        <v>4.5211000000000001E-3</v>
      </c>
      <c r="M5" s="69">
        <f t="shared" ref="M5:M21" si="0">AVERAGE(E5,G5,I5,K5)</f>
        <v>4.26051125E-2</v>
      </c>
      <c r="N5" s="45">
        <f t="shared" ref="N5:N21" si="1">AVERAGE(F5,H5,J5,L5)</f>
        <v>3.0426949999999998E-3</v>
      </c>
      <c r="Q5" t="s">
        <v>159</v>
      </c>
      <c r="U5" t="s">
        <v>160</v>
      </c>
    </row>
    <row r="6" spans="1:21" x14ac:dyDescent="0.2">
      <c r="A6" s="88" t="s">
        <v>29</v>
      </c>
      <c r="B6" s="89" t="s">
        <v>38</v>
      </c>
      <c r="C6" s="21" t="s">
        <v>1</v>
      </c>
      <c r="D6" s="17" t="s">
        <v>2</v>
      </c>
      <c r="E6" s="96">
        <v>5.1600840000000002E-2</v>
      </c>
      <c r="F6" s="7">
        <v>2.0524800000000002E-3</v>
      </c>
      <c r="G6" s="8">
        <v>5.9436759999999998E-2</v>
      </c>
      <c r="H6" s="7">
        <v>5.5175399999999996E-3</v>
      </c>
      <c r="I6" s="8">
        <v>3.1610079999999999E-2</v>
      </c>
      <c r="J6" s="7">
        <v>2.66395E-3</v>
      </c>
      <c r="K6" s="8">
        <v>2.7937099999999999E-2</v>
      </c>
      <c r="L6" s="65">
        <v>5.2865799999999999E-3</v>
      </c>
      <c r="M6" s="69">
        <f t="shared" si="0"/>
        <v>4.2646194999999998E-2</v>
      </c>
      <c r="N6" s="45">
        <f t="shared" si="1"/>
        <v>3.8801375000000003E-3</v>
      </c>
      <c r="Q6" t="s">
        <v>161</v>
      </c>
      <c r="U6" t="s">
        <v>162</v>
      </c>
    </row>
    <row r="7" spans="1:21" x14ac:dyDescent="0.2">
      <c r="A7" s="88" t="s">
        <v>29</v>
      </c>
      <c r="B7" s="89" t="s">
        <v>38</v>
      </c>
      <c r="C7" s="21" t="s">
        <v>1</v>
      </c>
      <c r="D7" s="17" t="s">
        <v>3</v>
      </c>
      <c r="E7" s="96">
        <v>5.2230550000000001E-2</v>
      </c>
      <c r="F7" s="7">
        <v>1.9638799999999999E-3</v>
      </c>
      <c r="G7" s="8">
        <v>6.0740969999999998E-2</v>
      </c>
      <c r="H7" s="7">
        <v>2.9919500000000002E-3</v>
      </c>
      <c r="I7" s="8">
        <v>3.0789750000000001E-2</v>
      </c>
      <c r="J7" s="7">
        <v>2.9131000000000001E-3</v>
      </c>
      <c r="K7" s="8">
        <v>2.8653319999999999E-2</v>
      </c>
      <c r="L7" s="65">
        <v>5.6874400000000002E-3</v>
      </c>
      <c r="M7" s="69">
        <f t="shared" si="0"/>
        <v>4.3103647500000002E-2</v>
      </c>
      <c r="N7" s="45">
        <f t="shared" si="1"/>
        <v>3.3890925E-3</v>
      </c>
      <c r="Q7" t="s">
        <v>163</v>
      </c>
      <c r="U7" t="s">
        <v>164</v>
      </c>
    </row>
    <row r="8" spans="1:21" x14ac:dyDescent="0.2">
      <c r="A8" s="88" t="s">
        <v>29</v>
      </c>
      <c r="B8" s="89" t="s">
        <v>38</v>
      </c>
      <c r="C8" s="21" t="s">
        <v>1</v>
      </c>
      <c r="D8" s="17" t="s">
        <v>4</v>
      </c>
      <c r="E8" s="96">
        <v>5.2253040000000001E-2</v>
      </c>
      <c r="F8" s="7">
        <v>3.0888399999999998E-3</v>
      </c>
      <c r="G8" s="8">
        <v>5.9770009999999998E-2</v>
      </c>
      <c r="H8" s="7">
        <v>3.5834500000000002E-3</v>
      </c>
      <c r="I8" s="8">
        <v>3.2059160000000003E-2</v>
      </c>
      <c r="J8" s="7">
        <v>2.7726000000000001E-3</v>
      </c>
      <c r="K8" s="8">
        <v>2.9312189999999998E-2</v>
      </c>
      <c r="L8" s="65">
        <v>5.36514E-3</v>
      </c>
      <c r="M8" s="69">
        <f t="shared" si="0"/>
        <v>4.3348599999999994E-2</v>
      </c>
      <c r="N8" s="45">
        <f t="shared" si="1"/>
        <v>3.7025075000000005E-3</v>
      </c>
      <c r="Q8" t="s">
        <v>165</v>
      </c>
      <c r="U8" t="s">
        <v>166</v>
      </c>
    </row>
    <row r="9" spans="1:21" x14ac:dyDescent="0.2">
      <c r="A9" s="88" t="s">
        <v>29</v>
      </c>
      <c r="B9" s="89" t="s">
        <v>38</v>
      </c>
      <c r="C9" s="21" t="s">
        <v>1</v>
      </c>
      <c r="D9" s="17" t="s">
        <v>5</v>
      </c>
      <c r="E9" s="96">
        <v>6.1767000000000002E-2</v>
      </c>
      <c r="F9" s="7">
        <v>2.8152300000000002E-3</v>
      </c>
      <c r="G9" s="8">
        <v>6.7951360000000002E-2</v>
      </c>
      <c r="H9" s="7">
        <v>4.4499800000000001E-3</v>
      </c>
      <c r="I9" s="8">
        <v>4.0765790000000003E-2</v>
      </c>
      <c r="J9" s="7">
        <v>4.7011199999999996E-3</v>
      </c>
      <c r="K9" s="8">
        <v>2.534838E-2</v>
      </c>
      <c r="L9" s="65">
        <v>6.42736E-3</v>
      </c>
      <c r="M9" s="69">
        <f t="shared" si="0"/>
        <v>4.8958132500000001E-2</v>
      </c>
      <c r="N9" s="45">
        <f t="shared" si="1"/>
        <v>4.5984225000000002E-3</v>
      </c>
      <c r="Q9" t="s">
        <v>167</v>
      </c>
      <c r="U9" t="s">
        <v>168</v>
      </c>
    </row>
    <row r="10" spans="1:21" x14ac:dyDescent="0.2">
      <c r="A10" s="88" t="s">
        <v>29</v>
      </c>
      <c r="B10" s="89" t="s">
        <v>38</v>
      </c>
      <c r="C10" s="21" t="s">
        <v>1</v>
      </c>
      <c r="D10" s="17" t="s">
        <v>6</v>
      </c>
      <c r="E10" s="96">
        <v>6.1032969999999999E-2</v>
      </c>
      <c r="F10" s="7">
        <v>3.2762500000000001E-3</v>
      </c>
      <c r="G10" s="8">
        <v>6.8857440000000006E-2</v>
      </c>
      <c r="H10" s="7">
        <v>3.7535899999999998E-3</v>
      </c>
      <c r="I10" s="8">
        <v>4.2225400000000003E-2</v>
      </c>
      <c r="J10" s="7">
        <v>3.59356E-3</v>
      </c>
      <c r="K10" s="8">
        <v>2.6629010000000002E-2</v>
      </c>
      <c r="L10" s="65">
        <v>6.3092499999999998E-3</v>
      </c>
      <c r="M10" s="69">
        <f t="shared" si="0"/>
        <v>4.9686205000000004E-2</v>
      </c>
      <c r="N10" s="45">
        <f t="shared" si="1"/>
        <v>4.2331625000000001E-3</v>
      </c>
      <c r="Q10" t="s">
        <v>169</v>
      </c>
      <c r="U10" t="s">
        <v>170</v>
      </c>
    </row>
    <row r="11" spans="1:21" x14ac:dyDescent="0.2">
      <c r="A11" s="88" t="s">
        <v>29</v>
      </c>
      <c r="B11" s="89" t="s">
        <v>38</v>
      </c>
      <c r="C11" s="21" t="s">
        <v>1</v>
      </c>
      <c r="D11" s="17" t="s">
        <v>7</v>
      </c>
      <c r="E11" s="96">
        <v>6.0698740000000001E-2</v>
      </c>
      <c r="F11" s="7">
        <v>3.0300800000000001E-3</v>
      </c>
      <c r="G11" s="8">
        <v>7.1434510000000007E-2</v>
      </c>
      <c r="H11" s="7">
        <v>5.2032399999999996E-3</v>
      </c>
      <c r="I11" s="8">
        <v>4.3275139999999997E-2</v>
      </c>
      <c r="J11" s="7">
        <v>3.4630899999999998E-3</v>
      </c>
      <c r="K11" s="8">
        <v>2.515421E-2</v>
      </c>
      <c r="L11" s="65">
        <v>4.7978400000000003E-3</v>
      </c>
      <c r="M11" s="69">
        <f t="shared" si="0"/>
        <v>5.0140650000000002E-2</v>
      </c>
      <c r="N11" s="45">
        <f t="shared" si="1"/>
        <v>4.1235624999999996E-3</v>
      </c>
      <c r="Q11" t="s">
        <v>171</v>
      </c>
      <c r="U11" t="s">
        <v>172</v>
      </c>
    </row>
    <row r="12" spans="1:21" x14ac:dyDescent="0.2">
      <c r="A12" s="88" t="s">
        <v>29</v>
      </c>
      <c r="B12" s="89" t="s">
        <v>38</v>
      </c>
      <c r="C12" s="21" t="s">
        <v>1</v>
      </c>
      <c r="D12" s="17" t="s">
        <v>8</v>
      </c>
      <c r="E12" s="96">
        <v>6.0344410000000001E-2</v>
      </c>
      <c r="F12" s="7">
        <v>2.4706300000000001E-3</v>
      </c>
      <c r="G12" s="8">
        <v>7.3198830000000006E-2</v>
      </c>
      <c r="H12" s="7">
        <v>3.38303E-3</v>
      </c>
      <c r="I12" s="8">
        <v>4.1640879999999998E-2</v>
      </c>
      <c r="J12" s="7">
        <v>3.1748800000000001E-3</v>
      </c>
      <c r="K12" s="8">
        <v>2.6606680000000001E-2</v>
      </c>
      <c r="L12" s="65">
        <v>7.2228700000000002E-3</v>
      </c>
      <c r="M12" s="69">
        <f t="shared" si="0"/>
        <v>5.0447699999999998E-2</v>
      </c>
      <c r="N12" s="45">
        <f t="shared" si="1"/>
        <v>4.0628525000000002E-3</v>
      </c>
      <c r="Q12" t="s">
        <v>173</v>
      </c>
      <c r="U12" t="s">
        <v>174</v>
      </c>
    </row>
    <row r="13" spans="1:21" x14ac:dyDescent="0.2">
      <c r="A13" s="88" t="s">
        <v>29</v>
      </c>
      <c r="B13" s="89" t="s">
        <v>38</v>
      </c>
      <c r="C13" s="21" t="s">
        <v>1</v>
      </c>
      <c r="D13" s="17" t="s">
        <v>9</v>
      </c>
      <c r="E13" s="96">
        <v>5.8571419999999999E-2</v>
      </c>
      <c r="F13" s="7">
        <v>2.17285E-3</v>
      </c>
      <c r="G13" s="8">
        <v>5.8038180000000002E-2</v>
      </c>
      <c r="H13" s="7">
        <v>3.8666500000000001E-3</v>
      </c>
      <c r="I13" s="8">
        <v>4.6747810000000001E-2</v>
      </c>
      <c r="J13" s="7">
        <v>3.23296E-3</v>
      </c>
      <c r="K13" s="8">
        <v>3.1947280000000002E-2</v>
      </c>
      <c r="L13" s="65">
        <v>4.8443799999999997E-3</v>
      </c>
      <c r="M13" s="69">
        <f t="shared" si="0"/>
        <v>4.8826172500000001E-2</v>
      </c>
      <c r="N13" s="45">
        <f t="shared" si="1"/>
        <v>3.5292099999999996E-3</v>
      </c>
      <c r="Q13" t="s">
        <v>175</v>
      </c>
      <c r="U13" t="s">
        <v>176</v>
      </c>
    </row>
    <row r="14" spans="1:21" x14ac:dyDescent="0.2">
      <c r="A14" s="88" t="s">
        <v>29</v>
      </c>
      <c r="B14" s="89" t="s">
        <v>38</v>
      </c>
      <c r="C14" s="21" t="s">
        <v>1</v>
      </c>
      <c r="D14" s="17" t="s">
        <v>46</v>
      </c>
      <c r="E14" s="96">
        <v>4.6547739999999997E-2</v>
      </c>
      <c r="F14" s="7">
        <v>2.24091E-3</v>
      </c>
      <c r="G14" s="8">
        <v>4.4481899999999998E-2</v>
      </c>
      <c r="H14" s="7">
        <v>3.5675400000000001E-3</v>
      </c>
      <c r="I14" s="8">
        <v>3.4969569999999998E-2</v>
      </c>
      <c r="J14" s="7">
        <v>5.4511799999999999E-3</v>
      </c>
      <c r="K14" s="8">
        <v>3.3494580000000003E-2</v>
      </c>
      <c r="L14" s="65">
        <v>7.4664099999999997E-3</v>
      </c>
      <c r="M14" s="69">
        <f t="shared" si="0"/>
        <v>3.9873447499999999E-2</v>
      </c>
      <c r="N14" s="45">
        <f t="shared" si="1"/>
        <v>4.6815099999999998E-3</v>
      </c>
      <c r="Q14" t="s">
        <v>177</v>
      </c>
      <c r="U14" t="s">
        <v>178</v>
      </c>
    </row>
    <row r="15" spans="1:21" x14ac:dyDescent="0.2">
      <c r="A15" s="88" t="s">
        <v>29</v>
      </c>
      <c r="B15" s="89" t="s">
        <v>38</v>
      </c>
      <c r="C15" s="21" t="s">
        <v>1</v>
      </c>
      <c r="D15" s="17" t="s">
        <v>45</v>
      </c>
      <c r="E15" s="96">
        <v>6.5687040000000002E-2</v>
      </c>
      <c r="F15" s="7">
        <v>4.52097E-3</v>
      </c>
      <c r="G15" s="8">
        <v>4.6292720000000002E-2</v>
      </c>
      <c r="H15" s="7">
        <v>3.2656299999999998E-3</v>
      </c>
      <c r="I15" s="8">
        <v>3.3346210000000001E-2</v>
      </c>
      <c r="J15" s="7">
        <v>4.0036500000000001E-3</v>
      </c>
      <c r="K15" s="8">
        <v>3.2143869999999998E-2</v>
      </c>
      <c r="L15" s="65">
        <v>9.2239599999999998E-3</v>
      </c>
      <c r="M15" s="69">
        <f t="shared" si="0"/>
        <v>4.4367460000000004E-2</v>
      </c>
      <c r="N15" s="45">
        <f t="shared" si="1"/>
        <v>5.2535524999999996E-3</v>
      </c>
      <c r="Q15" t="s">
        <v>179</v>
      </c>
      <c r="U15" t="s">
        <v>180</v>
      </c>
    </row>
    <row r="16" spans="1:21" x14ac:dyDescent="0.2">
      <c r="A16" s="88" t="s">
        <v>29</v>
      </c>
      <c r="B16" s="89" t="s">
        <v>38</v>
      </c>
      <c r="C16" s="21" t="s">
        <v>1</v>
      </c>
      <c r="D16" s="17" t="s">
        <v>44</v>
      </c>
      <c r="E16" s="96">
        <v>6.1609990000000003E-2</v>
      </c>
      <c r="F16" s="7">
        <v>1.91395E-3</v>
      </c>
      <c r="G16" s="8">
        <v>4.5547839999999999E-2</v>
      </c>
      <c r="H16" s="7">
        <v>3.9925799999999999E-3</v>
      </c>
      <c r="I16" s="8">
        <v>2.7014219999999999E-2</v>
      </c>
      <c r="J16" s="7">
        <v>2.7574499999999998E-3</v>
      </c>
      <c r="K16" s="8">
        <v>2.933084E-2</v>
      </c>
      <c r="L16" s="65">
        <v>8.9711500000000007E-3</v>
      </c>
      <c r="M16" s="69">
        <f t="shared" si="0"/>
        <v>4.0875722500000003E-2</v>
      </c>
      <c r="N16" s="45">
        <f t="shared" si="1"/>
        <v>4.4087824999999997E-3</v>
      </c>
      <c r="Q16" t="s">
        <v>181</v>
      </c>
      <c r="U16" t="s">
        <v>182</v>
      </c>
    </row>
    <row r="17" spans="1:21" x14ac:dyDescent="0.2">
      <c r="A17" s="88" t="s">
        <v>29</v>
      </c>
      <c r="B17" s="89" t="s">
        <v>38</v>
      </c>
      <c r="C17" s="21" t="s">
        <v>1</v>
      </c>
      <c r="D17" s="17" t="s">
        <v>43</v>
      </c>
      <c r="E17" s="96">
        <v>5.1595210000000002E-2</v>
      </c>
      <c r="F17" s="7">
        <v>2.1896200000000002E-3</v>
      </c>
      <c r="G17" s="8">
        <v>3.905467E-2</v>
      </c>
      <c r="H17" s="7">
        <v>3.3494900000000001E-3</v>
      </c>
      <c r="I17" s="8">
        <v>3.5386040000000001E-2</v>
      </c>
      <c r="J17" s="7">
        <v>4.4498699999999999E-3</v>
      </c>
      <c r="K17" s="8">
        <v>3.4768640000000003E-2</v>
      </c>
      <c r="L17" s="65">
        <v>7.3064899999999997E-3</v>
      </c>
      <c r="M17" s="69">
        <f t="shared" si="0"/>
        <v>4.0201139999999996E-2</v>
      </c>
      <c r="N17" s="45">
        <f t="shared" si="1"/>
        <v>4.3238675000000001E-3</v>
      </c>
      <c r="Q17" t="s">
        <v>183</v>
      </c>
      <c r="U17" t="s">
        <v>184</v>
      </c>
    </row>
    <row r="18" spans="1:21" x14ac:dyDescent="0.2">
      <c r="A18" s="88" t="s">
        <v>29</v>
      </c>
      <c r="B18" s="89" t="s">
        <v>38</v>
      </c>
      <c r="C18" s="21" t="s">
        <v>1</v>
      </c>
      <c r="D18" s="17" t="s">
        <v>42</v>
      </c>
      <c r="E18" s="96">
        <v>4.7696710000000003E-2</v>
      </c>
      <c r="F18" s="7">
        <v>2.26793E-3</v>
      </c>
      <c r="G18" s="8">
        <v>4.2700019999999998E-2</v>
      </c>
      <c r="H18" s="7">
        <v>4.3172999999999996E-3</v>
      </c>
      <c r="I18" s="8">
        <v>3.388157E-2</v>
      </c>
      <c r="J18" s="7">
        <v>5.3713800000000003E-3</v>
      </c>
      <c r="K18" s="8">
        <v>3.2901729999999997E-2</v>
      </c>
      <c r="L18" s="65">
        <v>8.3628000000000001E-3</v>
      </c>
      <c r="M18" s="69">
        <f t="shared" si="0"/>
        <v>3.92950075E-2</v>
      </c>
      <c r="N18" s="45">
        <f t="shared" si="1"/>
        <v>5.0798524999999999E-3</v>
      </c>
      <c r="Q18" t="s">
        <v>185</v>
      </c>
      <c r="U18" t="s">
        <v>186</v>
      </c>
    </row>
    <row r="19" spans="1:21" x14ac:dyDescent="0.2">
      <c r="A19" s="88" t="s">
        <v>29</v>
      </c>
      <c r="B19" s="89" t="s">
        <v>38</v>
      </c>
      <c r="C19" s="21" t="s">
        <v>1</v>
      </c>
      <c r="D19" s="17" t="s">
        <v>41</v>
      </c>
      <c r="E19" s="96">
        <v>6.519548E-2</v>
      </c>
      <c r="F19" s="7">
        <v>3.4106900000000001E-3</v>
      </c>
      <c r="G19" s="8">
        <v>4.5325249999999997E-2</v>
      </c>
      <c r="H19" s="7">
        <v>3.3827900000000001E-3</v>
      </c>
      <c r="I19" s="8">
        <v>3.3356230000000001E-2</v>
      </c>
      <c r="J19" s="7">
        <v>4.4963299999999998E-3</v>
      </c>
      <c r="K19" s="8">
        <v>2.7993629999999999E-2</v>
      </c>
      <c r="L19" s="65">
        <v>7.98337E-3</v>
      </c>
      <c r="M19" s="69">
        <f t="shared" si="0"/>
        <v>4.2967647499999997E-2</v>
      </c>
      <c r="N19" s="45">
        <f t="shared" si="1"/>
        <v>4.8182950000000002E-3</v>
      </c>
      <c r="Q19" t="s">
        <v>187</v>
      </c>
      <c r="U19" t="s">
        <v>188</v>
      </c>
    </row>
    <row r="20" spans="1:21" x14ac:dyDescent="0.2">
      <c r="A20" s="88" t="s">
        <v>29</v>
      </c>
      <c r="B20" s="89" t="s">
        <v>38</v>
      </c>
      <c r="C20" s="21" t="s">
        <v>1</v>
      </c>
      <c r="D20" s="17" t="s">
        <v>40</v>
      </c>
      <c r="E20" s="96">
        <v>6.2293750000000002E-2</v>
      </c>
      <c r="F20" s="7">
        <v>3.3078399999999998E-3</v>
      </c>
      <c r="G20" s="8">
        <v>5.0664630000000002E-2</v>
      </c>
      <c r="H20" s="7">
        <v>4.0674099999999996E-3</v>
      </c>
      <c r="I20" s="8">
        <v>4.654668E-2</v>
      </c>
      <c r="J20" s="7">
        <v>4.7813999999999999E-3</v>
      </c>
      <c r="K20" s="8">
        <v>3.020697E-2</v>
      </c>
      <c r="L20" s="65">
        <v>7.3288299999999997E-3</v>
      </c>
      <c r="M20" s="69">
        <f t="shared" si="0"/>
        <v>4.7428007500000001E-2</v>
      </c>
      <c r="N20" s="45">
        <f t="shared" si="1"/>
        <v>4.8713699999999999E-3</v>
      </c>
      <c r="Q20" t="s">
        <v>189</v>
      </c>
      <c r="U20" t="s">
        <v>190</v>
      </c>
    </row>
    <row r="21" spans="1:21" ht="17" thickBot="1" x14ac:dyDescent="0.25">
      <c r="A21" s="88" t="s">
        <v>29</v>
      </c>
      <c r="B21" s="89" t="s">
        <v>38</v>
      </c>
      <c r="C21" s="87" t="s">
        <v>1</v>
      </c>
      <c r="D21" s="79" t="s">
        <v>39</v>
      </c>
      <c r="E21" s="97">
        <v>5.8062179999999998E-2</v>
      </c>
      <c r="F21" s="53">
        <v>2.9355599999999998E-3</v>
      </c>
      <c r="G21" s="58">
        <v>4.6468919999999997E-2</v>
      </c>
      <c r="H21" s="53">
        <v>4.0126099999999998E-3</v>
      </c>
      <c r="I21" s="58">
        <v>2.9043200000000002E-2</v>
      </c>
      <c r="J21" s="53">
        <v>4.6768499999999998E-3</v>
      </c>
      <c r="K21" s="58">
        <v>2.900024E-2</v>
      </c>
      <c r="L21" s="67">
        <v>7.4116299999999998E-3</v>
      </c>
      <c r="M21" s="70">
        <f t="shared" si="0"/>
        <v>4.0643634999999997E-2</v>
      </c>
      <c r="N21" s="54">
        <f t="shared" si="1"/>
        <v>4.7591624999999997E-3</v>
      </c>
      <c r="Q21" t="s">
        <v>191</v>
      </c>
      <c r="U21" t="s">
        <v>192</v>
      </c>
    </row>
    <row r="22" spans="1:21" x14ac:dyDescent="0.2">
      <c r="A22" s="88" t="s">
        <v>29</v>
      </c>
      <c r="B22" s="89" t="s">
        <v>38</v>
      </c>
      <c r="C22" s="86" t="s">
        <v>10</v>
      </c>
      <c r="D22" s="27" t="s">
        <v>27</v>
      </c>
      <c r="E22" s="95">
        <v>5.693235E-2</v>
      </c>
      <c r="F22" s="29">
        <v>2.3692499999999998E-3</v>
      </c>
      <c r="G22" s="57">
        <v>5.936785E-2</v>
      </c>
      <c r="H22" s="29">
        <v>3.4191199999999999E-3</v>
      </c>
      <c r="I22" s="57">
        <v>2.724582E-2</v>
      </c>
      <c r="J22" s="29">
        <v>2.4726700000000002E-3</v>
      </c>
      <c r="K22" s="57">
        <v>2.6812260000000001E-2</v>
      </c>
      <c r="L22" s="64">
        <v>3.9125999999999996E-3</v>
      </c>
      <c r="M22" s="68">
        <f>AVERAGE(E22,G22,I22,K22)</f>
        <v>4.258957E-2</v>
      </c>
      <c r="N22" s="44">
        <f>AVERAGE(F22,H22,J22,L22)</f>
        <v>3.0434099999999999E-3</v>
      </c>
      <c r="Q22" t="s">
        <v>193</v>
      </c>
      <c r="U22" t="s">
        <v>194</v>
      </c>
    </row>
    <row r="23" spans="1:21" x14ac:dyDescent="0.2">
      <c r="A23" s="88" t="s">
        <v>29</v>
      </c>
      <c r="B23" s="89" t="s">
        <v>38</v>
      </c>
      <c r="C23" s="21" t="s">
        <v>10</v>
      </c>
      <c r="D23" s="17" t="s">
        <v>28</v>
      </c>
      <c r="E23" s="96">
        <v>5.7844510000000002E-2</v>
      </c>
      <c r="F23" s="7">
        <v>4.2900200000000003E-3</v>
      </c>
      <c r="G23" s="8">
        <v>5.8543999999999999E-2</v>
      </c>
      <c r="H23" s="7">
        <v>3.6522E-3</v>
      </c>
      <c r="I23" s="8">
        <v>2.538578E-2</v>
      </c>
      <c r="J23" s="7">
        <v>1.88367E-3</v>
      </c>
      <c r="K23" s="8">
        <v>2.7293290000000001E-2</v>
      </c>
      <c r="L23" s="65">
        <v>5.5159099999999997E-3</v>
      </c>
      <c r="M23" s="69">
        <f t="shared" ref="M23:M39" si="2">AVERAGE(E23,G23,I23,K23)</f>
        <v>4.2266894999999999E-2</v>
      </c>
      <c r="N23" s="45">
        <f t="shared" ref="N23:N39" si="3">AVERAGE(F23,H23,J23,L23)</f>
        <v>3.8354499999999998E-3</v>
      </c>
      <c r="Q23" t="s">
        <v>195</v>
      </c>
      <c r="U23" t="s">
        <v>196</v>
      </c>
    </row>
    <row r="24" spans="1:21" x14ac:dyDescent="0.2">
      <c r="A24" s="88" t="s">
        <v>29</v>
      </c>
      <c r="B24" s="89" t="s">
        <v>38</v>
      </c>
      <c r="C24" s="21" t="s">
        <v>10</v>
      </c>
      <c r="D24" s="17" t="s">
        <v>2</v>
      </c>
      <c r="E24" s="96">
        <v>5.1189850000000002E-2</v>
      </c>
      <c r="F24" s="7">
        <v>3.1500500000000002E-3</v>
      </c>
      <c r="G24" s="8">
        <v>4.259926E-2</v>
      </c>
      <c r="H24" s="7">
        <v>2.9756399999999999E-3</v>
      </c>
      <c r="I24" s="8">
        <v>3.5477960000000003E-2</v>
      </c>
      <c r="J24" s="7">
        <v>3.7244499999999998E-3</v>
      </c>
      <c r="K24" s="8">
        <v>3.2589699999999999E-2</v>
      </c>
      <c r="L24" s="65">
        <v>7.4191700000000001E-3</v>
      </c>
      <c r="M24" s="69">
        <f t="shared" si="2"/>
        <v>4.0464192500000003E-2</v>
      </c>
      <c r="N24" s="45">
        <f t="shared" si="3"/>
        <v>4.3173274999999999E-3</v>
      </c>
      <c r="Q24" t="s">
        <v>197</v>
      </c>
      <c r="U24" t="s">
        <v>198</v>
      </c>
    </row>
    <row r="25" spans="1:21" x14ac:dyDescent="0.2">
      <c r="A25" s="88" t="s">
        <v>29</v>
      </c>
      <c r="B25" s="89" t="s">
        <v>38</v>
      </c>
      <c r="C25" s="21" t="s">
        <v>10</v>
      </c>
      <c r="D25" s="17" t="s">
        <v>3</v>
      </c>
      <c r="E25" s="96">
        <v>5.3815460000000002E-2</v>
      </c>
      <c r="F25" s="7">
        <v>1.8825700000000001E-3</v>
      </c>
      <c r="G25" s="8">
        <v>5.8186630000000003E-2</v>
      </c>
      <c r="H25" s="7">
        <v>4.7322299999999996E-3</v>
      </c>
      <c r="I25" s="8">
        <v>3.3593499999999998E-2</v>
      </c>
      <c r="J25" s="7">
        <v>2.53681E-3</v>
      </c>
      <c r="K25" s="8">
        <v>2.8551770000000001E-2</v>
      </c>
      <c r="L25" s="65">
        <v>6.2137900000000003E-3</v>
      </c>
      <c r="M25" s="69">
        <f t="shared" si="2"/>
        <v>4.353684E-2</v>
      </c>
      <c r="N25" s="45">
        <f t="shared" si="3"/>
        <v>3.8413499999999999E-3</v>
      </c>
      <c r="Q25" t="s">
        <v>199</v>
      </c>
      <c r="U25" t="s">
        <v>200</v>
      </c>
    </row>
    <row r="26" spans="1:21" x14ac:dyDescent="0.2">
      <c r="A26" s="88" t="s">
        <v>29</v>
      </c>
      <c r="B26" s="89" t="s">
        <v>38</v>
      </c>
      <c r="C26" s="21" t="s">
        <v>10</v>
      </c>
      <c r="D26" s="17" t="s">
        <v>4</v>
      </c>
      <c r="E26" s="96">
        <v>5.516766E-2</v>
      </c>
      <c r="F26" s="7">
        <v>2.1598099999999999E-3</v>
      </c>
      <c r="G26" s="8">
        <v>5.77166E-2</v>
      </c>
      <c r="H26" s="7">
        <v>3.5222700000000001E-3</v>
      </c>
      <c r="I26" s="8">
        <v>3.279729E-2</v>
      </c>
      <c r="J26" s="7">
        <v>1.7951499999999999E-3</v>
      </c>
      <c r="K26" s="8">
        <v>2.6927139999999999E-2</v>
      </c>
      <c r="L26" s="65">
        <v>5.4069499999999998E-3</v>
      </c>
      <c r="M26" s="69">
        <f t="shared" si="2"/>
        <v>4.3152172499999995E-2</v>
      </c>
      <c r="N26" s="45">
        <f t="shared" si="3"/>
        <v>3.2210449999999996E-3</v>
      </c>
      <c r="Q26" t="s">
        <v>201</v>
      </c>
      <c r="U26" t="s">
        <v>202</v>
      </c>
    </row>
    <row r="27" spans="1:21" x14ac:dyDescent="0.2">
      <c r="A27" s="88" t="s">
        <v>29</v>
      </c>
      <c r="B27" s="89" t="s">
        <v>38</v>
      </c>
      <c r="C27" s="21" t="s">
        <v>10</v>
      </c>
      <c r="D27" s="17" t="s">
        <v>5</v>
      </c>
      <c r="E27" s="96">
        <v>6.6813629999999999E-2</v>
      </c>
      <c r="F27" s="7">
        <v>4.8048199999999996E-3</v>
      </c>
      <c r="G27" s="8">
        <v>6.9722049999999994E-2</v>
      </c>
      <c r="H27" s="7">
        <v>3.8882500000000002E-3</v>
      </c>
      <c r="I27" s="8">
        <v>4.1439910000000003E-2</v>
      </c>
      <c r="J27" s="7">
        <v>3.2976500000000001E-3</v>
      </c>
      <c r="K27" s="8">
        <v>2.8858999999999999E-2</v>
      </c>
      <c r="L27" s="65">
        <v>6.2230200000000001E-3</v>
      </c>
      <c r="M27" s="69">
        <f t="shared" si="2"/>
        <v>5.1708647499999996E-2</v>
      </c>
      <c r="N27" s="45">
        <f t="shared" si="3"/>
        <v>4.5534349999999998E-3</v>
      </c>
      <c r="Q27" t="s">
        <v>203</v>
      </c>
      <c r="U27" t="s">
        <v>204</v>
      </c>
    </row>
    <row r="28" spans="1:21" x14ac:dyDescent="0.2">
      <c r="A28" s="88" t="s">
        <v>29</v>
      </c>
      <c r="B28" s="89" t="s">
        <v>38</v>
      </c>
      <c r="C28" s="21" t="s">
        <v>10</v>
      </c>
      <c r="D28" s="17" t="s">
        <v>6</v>
      </c>
      <c r="E28" s="96">
        <v>6.6792870000000004E-2</v>
      </c>
      <c r="F28" s="7">
        <v>3.9330800000000003E-3</v>
      </c>
      <c r="G28" s="8">
        <v>7.0217950000000001E-2</v>
      </c>
      <c r="H28" s="7">
        <v>4.7844999999999997E-3</v>
      </c>
      <c r="I28" s="8">
        <v>4.1970750000000001E-2</v>
      </c>
      <c r="J28" s="7">
        <v>4.3097300000000003E-3</v>
      </c>
      <c r="K28" s="8">
        <v>2.7618770000000001E-2</v>
      </c>
      <c r="L28" s="65">
        <v>6.3640299999999997E-3</v>
      </c>
      <c r="M28" s="69">
        <f t="shared" si="2"/>
        <v>5.1650084999999998E-2</v>
      </c>
      <c r="N28" s="45">
        <f t="shared" si="3"/>
        <v>4.847835E-3</v>
      </c>
      <c r="Q28" t="s">
        <v>205</v>
      </c>
      <c r="U28" t="s">
        <v>206</v>
      </c>
    </row>
    <row r="29" spans="1:21" x14ac:dyDescent="0.2">
      <c r="A29" s="88" t="s">
        <v>29</v>
      </c>
      <c r="B29" s="89" t="s">
        <v>38</v>
      </c>
      <c r="C29" s="21" t="s">
        <v>10</v>
      </c>
      <c r="D29" s="17" t="s">
        <v>7</v>
      </c>
      <c r="E29" s="96">
        <v>6.6911289999999998E-2</v>
      </c>
      <c r="F29" s="7">
        <v>6.08838E-3</v>
      </c>
      <c r="G29" s="8">
        <v>7.2056170000000003E-2</v>
      </c>
      <c r="H29" s="7">
        <v>4.3094400000000003E-3</v>
      </c>
      <c r="I29" s="8">
        <v>4.1462819999999997E-2</v>
      </c>
      <c r="J29" s="7">
        <v>4.87193E-3</v>
      </c>
      <c r="K29" s="8">
        <v>2.7362830000000001E-2</v>
      </c>
      <c r="L29" s="65">
        <v>5.1205799999999996E-3</v>
      </c>
      <c r="M29" s="69">
        <f t="shared" si="2"/>
        <v>5.1948277500000001E-2</v>
      </c>
      <c r="N29" s="45">
        <f t="shared" si="3"/>
        <v>5.0975824999999995E-3</v>
      </c>
      <c r="Q29" t="s">
        <v>207</v>
      </c>
      <c r="U29" t="s">
        <v>208</v>
      </c>
    </row>
    <row r="30" spans="1:21" x14ac:dyDescent="0.2">
      <c r="A30" s="88" t="s">
        <v>29</v>
      </c>
      <c r="B30" s="89" t="s">
        <v>38</v>
      </c>
      <c r="C30" s="21" t="s">
        <v>10</v>
      </c>
      <c r="D30" s="17" t="s">
        <v>8</v>
      </c>
      <c r="E30" s="96">
        <v>6.4671329999999999E-2</v>
      </c>
      <c r="F30" s="7">
        <v>5.49176E-3</v>
      </c>
      <c r="G30" s="8">
        <v>6.8452669999999993E-2</v>
      </c>
      <c r="H30" s="7">
        <v>6.2467099999999999E-3</v>
      </c>
      <c r="I30" s="8">
        <v>4.0462669999999999E-2</v>
      </c>
      <c r="J30" s="7">
        <v>3.8706299999999999E-3</v>
      </c>
      <c r="K30" s="8">
        <v>2.501782E-2</v>
      </c>
      <c r="L30" s="65">
        <v>5.4662499999999998E-3</v>
      </c>
      <c r="M30" s="69">
        <f t="shared" si="2"/>
        <v>4.9651122499999999E-2</v>
      </c>
      <c r="N30" s="45">
        <f t="shared" si="3"/>
        <v>5.2688374999999999E-3</v>
      </c>
      <c r="Q30" t="s">
        <v>209</v>
      </c>
      <c r="U30" t="s">
        <v>210</v>
      </c>
    </row>
    <row r="31" spans="1:21" x14ac:dyDescent="0.2">
      <c r="A31" s="88" t="s">
        <v>29</v>
      </c>
      <c r="B31" s="89" t="s">
        <v>38</v>
      </c>
      <c r="C31" s="21" t="s">
        <v>10</v>
      </c>
      <c r="D31" s="17" t="s">
        <v>9</v>
      </c>
      <c r="E31" s="96">
        <v>5.8149100000000002E-2</v>
      </c>
      <c r="F31" s="7">
        <v>3.0907E-3</v>
      </c>
      <c r="G31" s="8">
        <v>5.9692879999999997E-2</v>
      </c>
      <c r="H31" s="7">
        <v>4.8210199999999996E-3</v>
      </c>
      <c r="I31" s="8">
        <v>4.8837209999999999E-2</v>
      </c>
      <c r="J31" s="7">
        <v>4.0140999999999996E-3</v>
      </c>
      <c r="K31" s="8">
        <v>3.036662E-2</v>
      </c>
      <c r="L31" s="65">
        <v>5.8202699999999998E-3</v>
      </c>
      <c r="M31" s="69">
        <f t="shared" si="2"/>
        <v>4.9261452500000004E-2</v>
      </c>
      <c r="N31" s="45">
        <f t="shared" si="3"/>
        <v>4.4365224999999998E-3</v>
      </c>
      <c r="Q31" t="s">
        <v>211</v>
      </c>
      <c r="U31" t="s">
        <v>212</v>
      </c>
    </row>
    <row r="32" spans="1:21" x14ac:dyDescent="0.2">
      <c r="A32" s="88" t="s">
        <v>29</v>
      </c>
      <c r="B32" s="89" t="s">
        <v>38</v>
      </c>
      <c r="C32" s="21" t="s">
        <v>10</v>
      </c>
      <c r="D32" s="17" t="s">
        <v>46</v>
      </c>
      <c r="E32" s="96">
        <v>4.6815240000000001E-2</v>
      </c>
      <c r="F32" s="7">
        <v>1.4805199999999999E-3</v>
      </c>
      <c r="G32" s="8">
        <v>4.6042329999999999E-2</v>
      </c>
      <c r="H32" s="7">
        <v>3.1766699999999999E-3</v>
      </c>
      <c r="I32" s="8">
        <v>3.6241299999999997E-2</v>
      </c>
      <c r="J32" s="7">
        <v>3.87106E-3</v>
      </c>
      <c r="K32" s="8">
        <v>2.9961689999999999E-2</v>
      </c>
      <c r="L32" s="65">
        <v>5.5237799999999998E-3</v>
      </c>
      <c r="M32" s="69">
        <f t="shared" si="2"/>
        <v>3.9765140000000004E-2</v>
      </c>
      <c r="N32" s="45">
        <f t="shared" si="3"/>
        <v>3.5130075E-3</v>
      </c>
      <c r="Q32" t="s">
        <v>213</v>
      </c>
      <c r="U32" t="s">
        <v>214</v>
      </c>
    </row>
    <row r="33" spans="1:21" x14ac:dyDescent="0.2">
      <c r="A33" s="88" t="s">
        <v>29</v>
      </c>
      <c r="B33" s="89" t="s">
        <v>38</v>
      </c>
      <c r="C33" s="21" t="s">
        <v>10</v>
      </c>
      <c r="D33" s="17" t="s">
        <v>45</v>
      </c>
      <c r="E33" s="96">
        <v>6.6402320000000001E-2</v>
      </c>
      <c r="F33" s="7">
        <v>3.45174E-3</v>
      </c>
      <c r="G33" s="8">
        <v>4.6032740000000003E-2</v>
      </c>
      <c r="H33" s="7">
        <v>3.3042200000000001E-3</v>
      </c>
      <c r="I33" s="8">
        <v>3.5023260000000001E-2</v>
      </c>
      <c r="J33" s="7">
        <v>4.5801100000000001E-3</v>
      </c>
      <c r="K33" s="8">
        <v>3.0924759999999999E-2</v>
      </c>
      <c r="L33" s="65">
        <v>6.9914299999999999E-3</v>
      </c>
      <c r="M33" s="69">
        <f t="shared" si="2"/>
        <v>4.459577E-2</v>
      </c>
      <c r="N33" s="45">
        <f t="shared" si="3"/>
        <v>4.581875E-3</v>
      </c>
      <c r="Q33" t="s">
        <v>215</v>
      </c>
      <c r="U33" t="s">
        <v>216</v>
      </c>
    </row>
    <row r="34" spans="1:21" x14ac:dyDescent="0.2">
      <c r="A34" s="88" t="s">
        <v>29</v>
      </c>
      <c r="B34" s="89" t="s">
        <v>38</v>
      </c>
      <c r="C34" s="21" t="s">
        <v>10</v>
      </c>
      <c r="D34" s="17" t="s">
        <v>44</v>
      </c>
      <c r="E34" s="96">
        <v>6.2695239999999999E-2</v>
      </c>
      <c r="F34" s="7">
        <v>3.2342899999999999E-3</v>
      </c>
      <c r="G34" s="8">
        <v>4.5253910000000001E-2</v>
      </c>
      <c r="H34" s="7">
        <v>3.5356599999999999E-3</v>
      </c>
      <c r="I34" s="8">
        <v>2.7730850000000001E-2</v>
      </c>
      <c r="J34" s="7">
        <v>3.5885600000000002E-3</v>
      </c>
      <c r="K34" s="8">
        <v>3.0734609999999999E-2</v>
      </c>
      <c r="L34" s="65">
        <v>6.0632899999999998E-3</v>
      </c>
      <c r="M34" s="69">
        <f t="shared" si="2"/>
        <v>4.1603652499999998E-2</v>
      </c>
      <c r="N34" s="45">
        <f t="shared" si="3"/>
        <v>4.1054500000000001E-3</v>
      </c>
      <c r="Q34" t="s">
        <v>217</v>
      </c>
      <c r="U34" t="s">
        <v>218</v>
      </c>
    </row>
    <row r="35" spans="1:21" x14ac:dyDescent="0.2">
      <c r="A35" s="88" t="s">
        <v>29</v>
      </c>
      <c r="B35" s="89" t="s">
        <v>38</v>
      </c>
      <c r="C35" s="21" t="s">
        <v>10</v>
      </c>
      <c r="D35" s="17" t="s">
        <v>43</v>
      </c>
      <c r="E35" s="96">
        <v>5.069067E-2</v>
      </c>
      <c r="F35" s="7">
        <v>2.1773500000000002E-3</v>
      </c>
      <c r="G35" s="8">
        <v>3.9495509999999998E-2</v>
      </c>
      <c r="H35" s="7">
        <v>3.0465100000000001E-3</v>
      </c>
      <c r="I35" s="8">
        <v>3.3393619999999999E-2</v>
      </c>
      <c r="J35" s="7">
        <v>4.3851200000000002E-3</v>
      </c>
      <c r="K35" s="8">
        <v>3.2627209999999997E-2</v>
      </c>
      <c r="L35" s="65">
        <v>7.2881999999999999E-3</v>
      </c>
      <c r="M35" s="69">
        <f t="shared" si="2"/>
        <v>3.9051752500000002E-2</v>
      </c>
      <c r="N35" s="45">
        <f t="shared" si="3"/>
        <v>4.2242949999999994E-3</v>
      </c>
      <c r="Q35" t="s">
        <v>219</v>
      </c>
      <c r="U35" t="s">
        <v>220</v>
      </c>
    </row>
    <row r="36" spans="1:21" x14ac:dyDescent="0.2">
      <c r="A36" s="88" t="s">
        <v>29</v>
      </c>
      <c r="B36" s="89" t="s">
        <v>38</v>
      </c>
      <c r="C36" s="21" t="s">
        <v>10</v>
      </c>
      <c r="D36" s="17" t="s">
        <v>42</v>
      </c>
      <c r="E36" s="96">
        <v>4.7432330000000002E-2</v>
      </c>
      <c r="F36" s="7">
        <v>1.8548799999999999E-3</v>
      </c>
      <c r="G36" s="8">
        <v>4.2346080000000001E-2</v>
      </c>
      <c r="H36" s="7">
        <v>2.67016E-3</v>
      </c>
      <c r="I36" s="8">
        <v>3.6281609999999999E-2</v>
      </c>
      <c r="J36" s="7">
        <v>4.9024100000000003E-3</v>
      </c>
      <c r="K36" s="8">
        <v>2.889628E-2</v>
      </c>
      <c r="L36" s="65">
        <v>7.1381500000000002E-3</v>
      </c>
      <c r="M36" s="69">
        <f t="shared" si="2"/>
        <v>3.8739074999999998E-2</v>
      </c>
      <c r="N36" s="45">
        <f t="shared" si="3"/>
        <v>4.1413999999999999E-3</v>
      </c>
      <c r="Q36" t="s">
        <v>221</v>
      </c>
      <c r="U36" t="s">
        <v>222</v>
      </c>
    </row>
    <row r="37" spans="1:21" x14ac:dyDescent="0.2">
      <c r="A37" s="88" t="s">
        <v>29</v>
      </c>
      <c r="B37" s="89" t="s">
        <v>38</v>
      </c>
      <c r="C37" s="21" t="s">
        <v>10</v>
      </c>
      <c r="D37" s="17" t="s">
        <v>41</v>
      </c>
      <c r="E37" s="96">
        <v>6.5156420000000007E-2</v>
      </c>
      <c r="F37" s="7">
        <v>2.6930000000000001E-3</v>
      </c>
      <c r="G37" s="8">
        <v>4.3158099999999998E-2</v>
      </c>
      <c r="H37" s="7">
        <v>3.49314E-3</v>
      </c>
      <c r="I37" s="8">
        <v>3.4341950000000003E-2</v>
      </c>
      <c r="J37" s="7">
        <v>3.5198199999999999E-3</v>
      </c>
      <c r="K37" s="8">
        <v>3.3338369999999999E-2</v>
      </c>
      <c r="L37" s="65">
        <v>9.7013199999999994E-3</v>
      </c>
      <c r="M37" s="69">
        <f t="shared" si="2"/>
        <v>4.3998710000000003E-2</v>
      </c>
      <c r="N37" s="45">
        <f t="shared" si="3"/>
        <v>4.8518199999999997E-3</v>
      </c>
      <c r="Q37" t="s">
        <v>223</v>
      </c>
      <c r="U37" t="s">
        <v>224</v>
      </c>
    </row>
    <row r="38" spans="1:21" x14ac:dyDescent="0.2">
      <c r="A38" s="88" t="s">
        <v>29</v>
      </c>
      <c r="B38" s="89" t="s">
        <v>38</v>
      </c>
      <c r="C38" s="21" t="s">
        <v>10</v>
      </c>
      <c r="D38" s="17" t="s">
        <v>40</v>
      </c>
      <c r="E38" s="96">
        <v>6.0375470000000001E-2</v>
      </c>
      <c r="F38" s="7">
        <v>2.8844399999999998E-3</v>
      </c>
      <c r="G38" s="8">
        <v>4.9759730000000002E-2</v>
      </c>
      <c r="H38" s="7">
        <v>4.0958399999999999E-3</v>
      </c>
      <c r="I38" s="8">
        <v>4.9867639999999998E-2</v>
      </c>
      <c r="J38" s="7">
        <v>3.9289199999999998E-3</v>
      </c>
      <c r="K38" s="8">
        <v>3.4445490000000002E-2</v>
      </c>
      <c r="L38" s="65">
        <v>1.123593E-2</v>
      </c>
      <c r="M38" s="69">
        <f t="shared" si="2"/>
        <v>4.8612082500000001E-2</v>
      </c>
      <c r="N38" s="45">
        <f t="shared" si="3"/>
        <v>5.5362824999999997E-3</v>
      </c>
      <c r="Q38" t="s">
        <v>225</v>
      </c>
      <c r="U38" t="s">
        <v>226</v>
      </c>
    </row>
    <row r="39" spans="1:21" ht="17" thickBot="1" x14ac:dyDescent="0.25">
      <c r="A39" s="88" t="s">
        <v>29</v>
      </c>
      <c r="B39" s="89" t="s">
        <v>38</v>
      </c>
      <c r="C39" s="87" t="s">
        <v>10</v>
      </c>
      <c r="D39" s="79" t="s">
        <v>39</v>
      </c>
      <c r="E39" s="97">
        <v>5.9169310000000003E-2</v>
      </c>
      <c r="F39" s="53">
        <v>3.1145000000000001E-3</v>
      </c>
      <c r="G39" s="58">
        <v>4.5164599999999999E-2</v>
      </c>
      <c r="H39" s="53">
        <v>3.0194100000000001E-3</v>
      </c>
      <c r="I39" s="58">
        <v>2.7896190000000001E-2</v>
      </c>
      <c r="J39" s="53">
        <v>2.6889700000000002E-3</v>
      </c>
      <c r="K39" s="58">
        <v>2.7982670000000001E-2</v>
      </c>
      <c r="L39" s="67">
        <v>8.3894299999999998E-3</v>
      </c>
      <c r="M39" s="70">
        <f t="shared" si="2"/>
        <v>4.0053192500000001E-2</v>
      </c>
      <c r="N39" s="54">
        <f t="shared" si="3"/>
        <v>4.3030775000000004E-3</v>
      </c>
      <c r="Q39" t="s">
        <v>227</v>
      </c>
      <c r="U39" t="s">
        <v>228</v>
      </c>
    </row>
    <row r="40" spans="1:21" x14ac:dyDescent="0.2">
      <c r="A40" s="88" t="s">
        <v>29</v>
      </c>
      <c r="B40" s="89" t="s">
        <v>38</v>
      </c>
      <c r="C40" s="86" t="s">
        <v>11</v>
      </c>
      <c r="D40" s="27" t="s">
        <v>27</v>
      </c>
      <c r="E40" s="95">
        <v>5.9552979999999998E-2</v>
      </c>
      <c r="F40" s="29">
        <v>2.8345100000000002E-3</v>
      </c>
      <c r="G40" s="57">
        <v>5.8624099999999998E-2</v>
      </c>
      <c r="H40" s="29">
        <v>4.5735999999999997E-3</v>
      </c>
      <c r="I40" s="57">
        <v>2.4671789999999999E-2</v>
      </c>
      <c r="J40" s="29">
        <v>1.58768E-3</v>
      </c>
      <c r="K40" s="57">
        <v>2.8053249999999998E-2</v>
      </c>
      <c r="L40" s="64">
        <v>4.6595100000000004E-3</v>
      </c>
      <c r="M40" s="68">
        <f>AVERAGE(E40,G40,I40,K40)</f>
        <v>4.2725529999999998E-2</v>
      </c>
      <c r="N40" s="44">
        <f>AVERAGE(F40,H40,J40,L40)</f>
        <v>3.4138250000000001E-3</v>
      </c>
      <c r="Q40" t="s">
        <v>229</v>
      </c>
      <c r="U40" t="s">
        <v>230</v>
      </c>
    </row>
    <row r="41" spans="1:21" x14ac:dyDescent="0.2">
      <c r="A41" s="88" t="s">
        <v>29</v>
      </c>
      <c r="B41" s="89" t="s">
        <v>38</v>
      </c>
      <c r="C41" s="21" t="s">
        <v>11</v>
      </c>
      <c r="D41" s="17" t="s">
        <v>28</v>
      </c>
      <c r="E41" s="96">
        <v>6.0851000000000002E-2</v>
      </c>
      <c r="F41" s="7">
        <v>4.4317000000000002E-3</v>
      </c>
      <c r="G41" s="8">
        <v>5.4701550000000002E-2</v>
      </c>
      <c r="H41" s="7">
        <v>3.6488800000000002E-3</v>
      </c>
      <c r="I41" s="8">
        <v>2.8506549999999999E-2</v>
      </c>
      <c r="J41" s="7">
        <v>2.1310700000000001E-3</v>
      </c>
      <c r="K41" s="8">
        <v>2.5842560000000001E-2</v>
      </c>
      <c r="L41" s="65">
        <v>4.7435200000000002E-3</v>
      </c>
      <c r="M41" s="69">
        <f t="shared" ref="M41:M57" si="4">AVERAGE(E41,G41,I41,K41)</f>
        <v>4.2475415000000002E-2</v>
      </c>
      <c r="N41" s="45">
        <f t="shared" ref="N41:N57" si="5">AVERAGE(F41,H41,J41,L41)</f>
        <v>3.7387925000000001E-3</v>
      </c>
      <c r="Q41" t="s">
        <v>231</v>
      </c>
      <c r="U41" t="s">
        <v>232</v>
      </c>
    </row>
    <row r="42" spans="1:21" x14ac:dyDescent="0.2">
      <c r="A42" s="88" t="s">
        <v>29</v>
      </c>
      <c r="B42" s="89" t="s">
        <v>38</v>
      </c>
      <c r="C42" s="21" t="s">
        <v>11</v>
      </c>
      <c r="D42" s="17" t="s">
        <v>2</v>
      </c>
      <c r="E42" s="96">
        <v>5.2984860000000002E-2</v>
      </c>
      <c r="F42" s="7">
        <v>1.9071299999999999E-3</v>
      </c>
      <c r="G42" s="8">
        <v>4.7745790000000003E-2</v>
      </c>
      <c r="H42" s="7">
        <v>3.9185799999999996E-3</v>
      </c>
      <c r="I42" s="8">
        <v>3.3446049999999998E-2</v>
      </c>
      <c r="J42" s="7">
        <v>5.2971600000000004E-3</v>
      </c>
      <c r="K42" s="8">
        <v>2.4899149999999998E-2</v>
      </c>
      <c r="L42" s="65">
        <v>3.0381700000000002E-3</v>
      </c>
      <c r="M42" s="69">
        <f t="shared" si="4"/>
        <v>3.9768962500000005E-2</v>
      </c>
      <c r="N42" s="45">
        <f t="shared" si="5"/>
        <v>3.5402599999999999E-3</v>
      </c>
      <c r="Q42" t="s">
        <v>233</v>
      </c>
      <c r="U42" t="s">
        <v>234</v>
      </c>
    </row>
    <row r="43" spans="1:21" x14ac:dyDescent="0.2">
      <c r="A43" s="88" t="s">
        <v>29</v>
      </c>
      <c r="B43" s="89" t="s">
        <v>38</v>
      </c>
      <c r="C43" s="21" t="s">
        <v>11</v>
      </c>
      <c r="D43" s="17" t="s">
        <v>3</v>
      </c>
      <c r="E43" s="96">
        <v>5.164059E-2</v>
      </c>
      <c r="F43" s="7">
        <v>1.9253199999999999E-3</v>
      </c>
      <c r="G43" s="8">
        <v>5.4557410000000001E-2</v>
      </c>
      <c r="H43" s="7">
        <v>1.078049E-2</v>
      </c>
      <c r="I43" s="8">
        <v>3.036935E-2</v>
      </c>
      <c r="J43" s="7">
        <v>4.22916E-3</v>
      </c>
      <c r="K43" s="8">
        <v>2.996855E-2</v>
      </c>
      <c r="L43" s="65">
        <v>5.7812100000000002E-3</v>
      </c>
      <c r="M43" s="69">
        <f t="shared" si="4"/>
        <v>4.1633975000000004E-2</v>
      </c>
      <c r="N43" s="45">
        <f t="shared" si="5"/>
        <v>5.6790450000000006E-3</v>
      </c>
      <c r="Q43" t="s">
        <v>235</v>
      </c>
      <c r="U43" t="s">
        <v>236</v>
      </c>
    </row>
    <row r="44" spans="1:21" x14ac:dyDescent="0.2">
      <c r="A44" s="88" t="s">
        <v>29</v>
      </c>
      <c r="B44" s="89" t="s">
        <v>38</v>
      </c>
      <c r="C44" s="21" t="s">
        <v>11</v>
      </c>
      <c r="D44" s="17" t="s">
        <v>4</v>
      </c>
      <c r="E44" s="96">
        <v>5.1178090000000002E-2</v>
      </c>
      <c r="F44" s="7">
        <v>1.9291600000000001E-3</v>
      </c>
      <c r="G44" s="8">
        <v>5.2994510000000002E-2</v>
      </c>
      <c r="H44" s="7">
        <v>6.4921800000000002E-3</v>
      </c>
      <c r="I44" s="8">
        <v>3.1774770000000001E-2</v>
      </c>
      <c r="J44" s="7">
        <v>3.4201499999999998E-3</v>
      </c>
      <c r="K44" s="8">
        <v>2.81338E-2</v>
      </c>
      <c r="L44" s="65">
        <v>5.0675199999999998E-3</v>
      </c>
      <c r="M44" s="69">
        <f t="shared" si="4"/>
        <v>4.10202925E-2</v>
      </c>
      <c r="N44" s="45">
        <f t="shared" si="5"/>
        <v>4.2272524999999997E-3</v>
      </c>
      <c r="Q44" t="s">
        <v>237</v>
      </c>
      <c r="U44" t="s">
        <v>238</v>
      </c>
    </row>
    <row r="45" spans="1:21" x14ac:dyDescent="0.2">
      <c r="A45" s="88" t="s">
        <v>29</v>
      </c>
      <c r="B45" s="89" t="s">
        <v>38</v>
      </c>
      <c r="C45" s="21" t="s">
        <v>11</v>
      </c>
      <c r="D45" s="17" t="s">
        <v>5</v>
      </c>
      <c r="E45" s="96">
        <v>6.6433049999999993E-2</v>
      </c>
      <c r="F45" s="7">
        <v>3.5312999999999998E-3</v>
      </c>
      <c r="G45" s="8">
        <v>7.0337150000000001E-2</v>
      </c>
      <c r="H45" s="7">
        <v>3.8857499999999999E-3</v>
      </c>
      <c r="I45" s="8">
        <v>4.1411419999999997E-2</v>
      </c>
      <c r="J45" s="7">
        <v>4.12225E-3</v>
      </c>
      <c r="K45" s="8">
        <v>2.8490890000000001E-2</v>
      </c>
      <c r="L45" s="65">
        <v>7.0726399999999998E-3</v>
      </c>
      <c r="M45" s="69">
        <f t="shared" si="4"/>
        <v>5.1668127500000001E-2</v>
      </c>
      <c r="N45" s="45">
        <f t="shared" si="5"/>
        <v>4.6529850000000001E-3</v>
      </c>
      <c r="Q45" t="s">
        <v>239</v>
      </c>
      <c r="U45" t="s">
        <v>240</v>
      </c>
    </row>
    <row r="46" spans="1:21" x14ac:dyDescent="0.2">
      <c r="A46" s="88" t="s">
        <v>29</v>
      </c>
      <c r="B46" s="89" t="s">
        <v>38</v>
      </c>
      <c r="C46" s="21" t="s">
        <v>11</v>
      </c>
      <c r="D46" s="17" t="s">
        <v>6</v>
      </c>
      <c r="E46" s="96">
        <v>6.6453479999999995E-2</v>
      </c>
      <c r="F46" s="7">
        <v>3.3509299999999998E-3</v>
      </c>
      <c r="G46" s="8">
        <v>7.1154469999999997E-2</v>
      </c>
      <c r="H46" s="7">
        <v>3.4699900000000001E-3</v>
      </c>
      <c r="I46" s="8">
        <v>4.1454779999999997E-2</v>
      </c>
      <c r="J46" s="7">
        <v>2.4368300000000001E-3</v>
      </c>
      <c r="K46" s="8">
        <v>2.8187839999999999E-2</v>
      </c>
      <c r="L46" s="65">
        <v>5.2658699999999998E-3</v>
      </c>
      <c r="M46" s="69">
        <f t="shared" si="4"/>
        <v>5.1812642499999992E-2</v>
      </c>
      <c r="N46" s="45">
        <f t="shared" si="5"/>
        <v>3.6309049999999994E-3</v>
      </c>
      <c r="Q46" t="s">
        <v>241</v>
      </c>
      <c r="U46" t="s">
        <v>242</v>
      </c>
    </row>
    <row r="47" spans="1:21" x14ac:dyDescent="0.2">
      <c r="A47" s="88" t="s">
        <v>29</v>
      </c>
      <c r="B47" s="89" t="s">
        <v>38</v>
      </c>
      <c r="C47" s="21" t="s">
        <v>11</v>
      </c>
      <c r="D47" s="17" t="s">
        <v>7</v>
      </c>
      <c r="E47" s="96">
        <v>6.6466499999999998E-2</v>
      </c>
      <c r="F47" s="7">
        <v>3.7883999999999999E-3</v>
      </c>
      <c r="G47" s="8">
        <v>7.1594149999999995E-2</v>
      </c>
      <c r="H47" s="7">
        <v>3.82658E-3</v>
      </c>
      <c r="I47" s="8">
        <v>4.1547670000000002E-2</v>
      </c>
      <c r="J47" s="7">
        <v>3.0386699999999998E-3</v>
      </c>
      <c r="K47" s="8">
        <v>2.5641799999999999E-2</v>
      </c>
      <c r="L47" s="65">
        <v>5.7632899999999999E-3</v>
      </c>
      <c r="M47" s="69">
        <f t="shared" si="4"/>
        <v>5.1312530000000002E-2</v>
      </c>
      <c r="N47" s="45">
        <f t="shared" si="5"/>
        <v>4.1042350000000003E-3</v>
      </c>
      <c r="Q47" t="s">
        <v>243</v>
      </c>
      <c r="U47" t="s">
        <v>244</v>
      </c>
    </row>
    <row r="48" spans="1:21" x14ac:dyDescent="0.2">
      <c r="A48" s="88" t="s">
        <v>29</v>
      </c>
      <c r="B48" s="89" t="s">
        <v>38</v>
      </c>
      <c r="C48" s="21" t="s">
        <v>11</v>
      </c>
      <c r="D48" s="17" t="s">
        <v>8</v>
      </c>
      <c r="E48" s="96">
        <v>6.6868479999999994E-2</v>
      </c>
      <c r="F48" s="7">
        <v>3.6672200000000001E-3</v>
      </c>
      <c r="G48" s="8">
        <v>7.1114720000000006E-2</v>
      </c>
      <c r="H48" s="7">
        <v>3.9564700000000001E-3</v>
      </c>
      <c r="I48" s="8">
        <v>4.1065949999999997E-2</v>
      </c>
      <c r="J48" s="7">
        <v>4.50652E-3</v>
      </c>
      <c r="K48" s="8">
        <v>2.7082599999999998E-2</v>
      </c>
      <c r="L48" s="65">
        <v>6.6379799999999999E-3</v>
      </c>
      <c r="M48" s="69">
        <f t="shared" si="4"/>
        <v>5.1532937500000001E-2</v>
      </c>
      <c r="N48" s="45">
        <f t="shared" si="5"/>
        <v>4.6920475000000001E-3</v>
      </c>
      <c r="Q48" t="s">
        <v>245</v>
      </c>
      <c r="U48" t="s">
        <v>246</v>
      </c>
    </row>
    <row r="49" spans="1:21" x14ac:dyDescent="0.2">
      <c r="A49" s="88" t="s">
        <v>29</v>
      </c>
      <c r="B49" s="89" t="s">
        <v>38</v>
      </c>
      <c r="C49" s="21" t="s">
        <v>11</v>
      </c>
      <c r="D49" s="17" t="s">
        <v>9</v>
      </c>
      <c r="E49" s="96">
        <v>6.2469610000000002E-2</v>
      </c>
      <c r="F49" s="7">
        <v>3.6898199999999999E-3</v>
      </c>
      <c r="G49" s="8">
        <v>6.2916490000000005E-2</v>
      </c>
      <c r="H49" s="7">
        <v>3.1573700000000001E-3</v>
      </c>
      <c r="I49" s="8">
        <v>4.6287179999999997E-2</v>
      </c>
      <c r="J49" s="7">
        <v>3.8682399999999998E-3</v>
      </c>
      <c r="K49" s="8">
        <v>2.8765590000000001E-2</v>
      </c>
      <c r="L49" s="65">
        <v>3.9478899999999999E-3</v>
      </c>
      <c r="M49" s="69">
        <f t="shared" si="4"/>
        <v>5.0109717499999998E-2</v>
      </c>
      <c r="N49" s="45">
        <f t="shared" si="5"/>
        <v>3.6658300000000001E-3</v>
      </c>
      <c r="Q49" t="s">
        <v>247</v>
      </c>
      <c r="U49" t="s">
        <v>248</v>
      </c>
    </row>
    <row r="50" spans="1:21" x14ac:dyDescent="0.2">
      <c r="A50" s="88" t="s">
        <v>29</v>
      </c>
      <c r="B50" s="89" t="s">
        <v>38</v>
      </c>
      <c r="C50" s="21" t="s">
        <v>11</v>
      </c>
      <c r="D50" s="17" t="s">
        <v>46</v>
      </c>
      <c r="E50" s="96">
        <v>4.7396510000000003E-2</v>
      </c>
      <c r="F50" s="7">
        <v>2.39244E-3</v>
      </c>
      <c r="G50" s="8">
        <v>5.212021E-2</v>
      </c>
      <c r="H50" s="7">
        <v>4.6308699999999996E-3</v>
      </c>
      <c r="I50" s="8">
        <v>3.8084380000000001E-2</v>
      </c>
      <c r="J50" s="7">
        <v>4.5804699999999997E-3</v>
      </c>
      <c r="K50" s="8">
        <v>3.3231879999999998E-2</v>
      </c>
      <c r="L50" s="65">
        <v>7.0953500000000003E-3</v>
      </c>
      <c r="M50" s="69">
        <f t="shared" si="4"/>
        <v>4.2708244999999999E-2</v>
      </c>
      <c r="N50" s="45">
        <f t="shared" si="5"/>
        <v>4.6747825000000003E-3</v>
      </c>
      <c r="Q50" t="s">
        <v>249</v>
      </c>
      <c r="U50" t="s">
        <v>250</v>
      </c>
    </row>
    <row r="51" spans="1:21" x14ac:dyDescent="0.2">
      <c r="A51" s="88" t="s">
        <v>29</v>
      </c>
      <c r="B51" s="89" t="s">
        <v>38</v>
      </c>
      <c r="C51" s="21" t="s">
        <v>11</v>
      </c>
      <c r="D51" s="17" t="s">
        <v>45</v>
      </c>
      <c r="E51" s="96">
        <v>6.4727889999999996E-2</v>
      </c>
      <c r="F51" s="7">
        <v>3.2355399999999999E-3</v>
      </c>
      <c r="G51" s="8">
        <v>4.6174189999999997E-2</v>
      </c>
      <c r="H51" s="7">
        <v>4.1142599999999998E-3</v>
      </c>
      <c r="I51" s="8">
        <v>3.2782640000000002E-2</v>
      </c>
      <c r="J51" s="7">
        <v>3.8494900000000001E-3</v>
      </c>
      <c r="K51" s="8">
        <v>2.8244640000000001E-2</v>
      </c>
      <c r="L51" s="65">
        <v>8.1044700000000008E-3</v>
      </c>
      <c r="M51" s="69">
        <f t="shared" si="4"/>
        <v>4.2982339999999994E-2</v>
      </c>
      <c r="N51" s="45">
        <f t="shared" si="5"/>
        <v>4.8259400000000008E-3</v>
      </c>
      <c r="Q51" t="s">
        <v>251</v>
      </c>
      <c r="U51" t="s">
        <v>252</v>
      </c>
    </row>
    <row r="52" spans="1:21" x14ac:dyDescent="0.2">
      <c r="A52" s="88" t="s">
        <v>29</v>
      </c>
      <c r="B52" s="89" t="s">
        <v>38</v>
      </c>
      <c r="C52" s="21" t="s">
        <v>11</v>
      </c>
      <c r="D52" s="17" t="s">
        <v>44</v>
      </c>
      <c r="E52" s="96">
        <v>6.0996809999999999E-2</v>
      </c>
      <c r="F52" s="7">
        <v>3.9593199999999997E-3</v>
      </c>
      <c r="G52" s="8">
        <v>4.8665020000000003E-2</v>
      </c>
      <c r="H52" s="7">
        <v>3.7091099999999998E-3</v>
      </c>
      <c r="I52" s="8">
        <v>2.8847060000000001E-2</v>
      </c>
      <c r="J52" s="7">
        <v>3.5968599999999999E-3</v>
      </c>
      <c r="K52" s="8">
        <v>3.056205E-2</v>
      </c>
      <c r="L52" s="65">
        <v>6.4423900000000001E-3</v>
      </c>
      <c r="M52" s="69">
        <f t="shared" si="4"/>
        <v>4.2267735000000001E-2</v>
      </c>
      <c r="N52" s="45">
        <f t="shared" si="5"/>
        <v>4.42692E-3</v>
      </c>
      <c r="Q52" t="s">
        <v>253</v>
      </c>
      <c r="U52" t="s">
        <v>254</v>
      </c>
    </row>
    <row r="53" spans="1:21" x14ac:dyDescent="0.2">
      <c r="A53" s="88" t="s">
        <v>29</v>
      </c>
      <c r="B53" s="89" t="s">
        <v>38</v>
      </c>
      <c r="C53" s="21" t="s">
        <v>11</v>
      </c>
      <c r="D53" s="17" t="s">
        <v>43</v>
      </c>
      <c r="E53" s="96">
        <v>5.1444499999999997E-2</v>
      </c>
      <c r="F53" s="7">
        <v>3.0147199999999998E-3</v>
      </c>
      <c r="G53" s="8">
        <v>4.2781130000000001E-2</v>
      </c>
      <c r="H53" s="7">
        <v>3.72653E-3</v>
      </c>
      <c r="I53" s="8">
        <v>3.4509230000000002E-2</v>
      </c>
      <c r="J53" s="7">
        <v>4.7369700000000001E-3</v>
      </c>
      <c r="K53" s="8">
        <v>2.853781E-2</v>
      </c>
      <c r="L53" s="65">
        <v>7.7487099999999998E-3</v>
      </c>
      <c r="M53" s="69">
        <f t="shared" si="4"/>
        <v>3.9318167500000001E-2</v>
      </c>
      <c r="N53" s="45">
        <f t="shared" si="5"/>
        <v>4.8067324999999999E-3</v>
      </c>
      <c r="Q53" t="s">
        <v>255</v>
      </c>
      <c r="U53" t="s">
        <v>256</v>
      </c>
    </row>
    <row r="54" spans="1:21" x14ac:dyDescent="0.2">
      <c r="A54" s="88" t="s">
        <v>29</v>
      </c>
      <c r="B54" s="89" t="s">
        <v>38</v>
      </c>
      <c r="C54" s="21" t="s">
        <v>11</v>
      </c>
      <c r="D54" s="17" t="s">
        <v>42</v>
      </c>
      <c r="E54" s="96">
        <v>4.7640370000000001E-2</v>
      </c>
      <c r="F54" s="7">
        <v>2.0556099999999998E-3</v>
      </c>
      <c r="G54" s="8">
        <v>4.675091E-2</v>
      </c>
      <c r="H54" s="7">
        <v>3.1803299999999999E-3</v>
      </c>
      <c r="I54" s="8">
        <v>3.7510389999999998E-2</v>
      </c>
      <c r="J54" s="7">
        <v>3.9399500000000002E-3</v>
      </c>
      <c r="K54" s="8">
        <v>2.77816E-2</v>
      </c>
      <c r="L54" s="65">
        <v>7.9752799999999995E-3</v>
      </c>
      <c r="M54" s="69">
        <f t="shared" si="4"/>
        <v>3.9920817499999997E-2</v>
      </c>
      <c r="N54" s="45">
        <f t="shared" si="5"/>
        <v>4.2877925000000001E-3</v>
      </c>
      <c r="Q54" t="s">
        <v>257</v>
      </c>
      <c r="U54" t="s">
        <v>258</v>
      </c>
    </row>
    <row r="55" spans="1:21" x14ac:dyDescent="0.2">
      <c r="A55" s="88" t="s">
        <v>29</v>
      </c>
      <c r="B55" s="89" t="s">
        <v>38</v>
      </c>
      <c r="C55" s="21" t="s">
        <v>11</v>
      </c>
      <c r="D55" s="17" t="s">
        <v>41</v>
      </c>
      <c r="E55" s="96">
        <v>6.4906839999999993E-2</v>
      </c>
      <c r="F55" s="7">
        <v>3.9502299999999999E-3</v>
      </c>
      <c r="G55" s="8">
        <v>4.5175220000000002E-2</v>
      </c>
      <c r="H55" s="7">
        <v>3.34345E-3</v>
      </c>
      <c r="I55" s="8">
        <v>3.4988419999999999E-2</v>
      </c>
      <c r="J55" s="7">
        <v>5.1742000000000003E-3</v>
      </c>
      <c r="K55" s="8">
        <v>2.9943569999999999E-2</v>
      </c>
      <c r="L55" s="65">
        <v>8.3051700000000006E-3</v>
      </c>
      <c r="M55" s="69">
        <f t="shared" si="4"/>
        <v>4.3753512500000001E-2</v>
      </c>
      <c r="N55" s="45">
        <f t="shared" si="5"/>
        <v>5.1932625000000003E-3</v>
      </c>
      <c r="Q55" t="s">
        <v>259</v>
      </c>
      <c r="U55" t="s">
        <v>260</v>
      </c>
    </row>
    <row r="56" spans="1:21" x14ac:dyDescent="0.2">
      <c r="A56" s="88" t="s">
        <v>29</v>
      </c>
      <c r="B56" s="89" t="s">
        <v>38</v>
      </c>
      <c r="C56" s="21" t="s">
        <v>11</v>
      </c>
      <c r="D56" s="17" t="s">
        <v>40</v>
      </c>
      <c r="E56" s="96">
        <v>6.0757760000000001E-2</v>
      </c>
      <c r="F56" s="7">
        <v>3.20974E-3</v>
      </c>
      <c r="G56" s="8">
        <v>5.0529860000000003E-2</v>
      </c>
      <c r="H56" s="7">
        <v>3.7965799999999999E-3</v>
      </c>
      <c r="I56" s="8">
        <v>4.5928839999999999E-2</v>
      </c>
      <c r="J56" s="7">
        <v>5.1188800000000001E-3</v>
      </c>
      <c r="K56" s="8">
        <v>2.9380920000000001E-2</v>
      </c>
      <c r="L56" s="65">
        <v>9.5090299999999999E-3</v>
      </c>
      <c r="M56" s="69">
        <f t="shared" si="4"/>
        <v>4.6649345000000002E-2</v>
      </c>
      <c r="N56" s="45">
        <f t="shared" si="5"/>
        <v>5.4085574999999993E-3</v>
      </c>
      <c r="Q56" t="s">
        <v>261</v>
      </c>
      <c r="U56" t="s">
        <v>262</v>
      </c>
    </row>
    <row r="57" spans="1:21" ht="17" thickBot="1" x14ac:dyDescent="0.25">
      <c r="A57" s="93" t="s">
        <v>29</v>
      </c>
      <c r="B57" s="94" t="s">
        <v>38</v>
      </c>
      <c r="C57" s="22" t="s">
        <v>11</v>
      </c>
      <c r="D57" s="18" t="s">
        <v>39</v>
      </c>
      <c r="E57" s="98">
        <v>5.5897809999999999E-2</v>
      </c>
      <c r="F57" s="20">
        <v>3.69893E-3</v>
      </c>
      <c r="G57" s="59">
        <v>4.7714220000000002E-2</v>
      </c>
      <c r="H57" s="20">
        <v>3.4220000000000001E-3</v>
      </c>
      <c r="I57" s="59">
        <v>2.708843E-2</v>
      </c>
      <c r="J57" s="20">
        <v>2.6489399999999998E-3</v>
      </c>
      <c r="K57" s="59">
        <v>2.7157669999999998E-2</v>
      </c>
      <c r="L57" s="66">
        <v>9.4641399999999994E-3</v>
      </c>
      <c r="M57" s="71">
        <f t="shared" si="4"/>
        <v>3.9464532499999996E-2</v>
      </c>
      <c r="N57" s="47">
        <f t="shared" si="5"/>
        <v>4.8085024999999998E-3</v>
      </c>
    </row>
  </sheetData>
  <conditionalFormatting sqref="M4:M57">
    <cfRule type="cellIs" dxfId="17" priority="3" operator="lessThan">
      <formula>$M$3</formula>
    </cfRule>
    <cfRule type="top10" dxfId="16" priority="35" percent="1" bottom="1" rank="10"/>
  </conditionalFormatting>
  <conditionalFormatting sqref="N4:N57">
    <cfRule type="cellIs" dxfId="15" priority="1" operator="lessThan">
      <formula>$N$3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BAE-0E60-4842-BB3B-B80404638E85}">
  <dimension ref="A1:P113"/>
  <sheetViews>
    <sheetView topLeftCell="C1" zoomScale="110" zoomScaleNormal="110" workbookViewId="0">
      <selection activeCell="X23" sqref="X23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33.5" bestFit="1" customWidth="1"/>
    <col min="4" max="4" width="18.5" bestFit="1" customWidth="1"/>
    <col min="5" max="5" width="15.5" style="56" bestFit="1" customWidth="1"/>
    <col min="6" max="6" width="15.5" style="48" bestFit="1" customWidth="1"/>
    <col min="7" max="7" width="15.1640625" style="56" bestFit="1" customWidth="1"/>
    <col min="8" max="8" width="15.1640625" style="48" bestFit="1" customWidth="1"/>
    <col min="9" max="9" width="15.1640625" style="56" bestFit="1" customWidth="1"/>
    <col min="10" max="10" width="15.1640625" style="48" bestFit="1" customWidth="1"/>
    <col min="11" max="11" width="15.1640625" style="56" bestFit="1" customWidth="1"/>
    <col min="12" max="12" width="15.1640625" style="48" bestFit="1" customWidth="1"/>
    <col min="13" max="13" width="15.1640625" style="56" bestFit="1" customWidth="1"/>
    <col min="14" max="14" width="15.1640625" style="48" bestFit="1" customWidth="1"/>
  </cols>
  <sheetData>
    <row r="1" spans="1:16" ht="17" thickBot="1" x14ac:dyDescent="0.25">
      <c r="E1" s="55" t="s">
        <v>12</v>
      </c>
    </row>
    <row r="2" spans="1:16" ht="17" thickBo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55" t="s">
        <v>17</v>
      </c>
      <c r="F2" s="49" t="s">
        <v>18</v>
      </c>
      <c r="G2" s="51" t="s">
        <v>19</v>
      </c>
      <c r="H2" s="49" t="s">
        <v>20</v>
      </c>
      <c r="I2" s="51" t="s">
        <v>21</v>
      </c>
      <c r="J2" s="49" t="s">
        <v>22</v>
      </c>
      <c r="K2" s="51" t="s">
        <v>30</v>
      </c>
      <c r="L2" s="49" t="s">
        <v>31</v>
      </c>
      <c r="M2" s="51" t="s">
        <v>33</v>
      </c>
      <c r="N2" s="49" t="s">
        <v>34</v>
      </c>
      <c r="O2" s="5" t="s">
        <v>23</v>
      </c>
      <c r="P2" s="19" t="s">
        <v>24</v>
      </c>
    </row>
    <row r="3" spans="1:16" ht="17" thickBot="1" x14ac:dyDescent="0.25">
      <c r="A3" s="24" t="s">
        <v>35</v>
      </c>
      <c r="B3" s="2" t="s">
        <v>38</v>
      </c>
      <c r="C3" s="75" t="s">
        <v>25</v>
      </c>
      <c r="D3" s="176" t="s">
        <v>32</v>
      </c>
      <c r="E3" s="164">
        <v>3.7093189999999998E-2</v>
      </c>
      <c r="F3" s="37">
        <v>2.11999E-3</v>
      </c>
      <c r="G3" s="51">
        <v>6.3524730000000001E-2</v>
      </c>
      <c r="H3" s="49">
        <v>7.9122099999999994E-3</v>
      </c>
      <c r="I3" s="51">
        <v>0.13196591999999999</v>
      </c>
      <c r="J3" s="49">
        <v>8.42066E-3</v>
      </c>
      <c r="K3" s="51">
        <v>4.2607840000000001E-2</v>
      </c>
      <c r="L3" s="49">
        <v>7.9705599999999998E-3</v>
      </c>
      <c r="M3" s="77">
        <v>0.10781039000000001</v>
      </c>
      <c r="N3" s="52">
        <v>1.2988599999999999E-2</v>
      </c>
      <c r="O3" s="1">
        <f>AVERAGE(E3,G3,I3,K3,M3)</f>
        <v>7.6600413999999992E-2</v>
      </c>
      <c r="P3" s="52">
        <f>AVERAGE(F3,H3,J3,L3,N3)</f>
        <v>7.8824040000000008E-3</v>
      </c>
    </row>
    <row r="4" spans="1:16" x14ac:dyDescent="0.2">
      <c r="A4" s="25" t="s">
        <v>35</v>
      </c>
      <c r="B4" s="16" t="s">
        <v>38</v>
      </c>
      <c r="C4" s="27" t="s">
        <v>1</v>
      </c>
      <c r="D4" s="32" t="s">
        <v>27</v>
      </c>
      <c r="E4" s="42">
        <v>3.9116980000000003E-2</v>
      </c>
      <c r="F4" s="29">
        <v>2.3177699999999998E-3</v>
      </c>
      <c r="G4" s="30">
        <v>4.1891739999999997E-2</v>
      </c>
      <c r="H4" s="29">
        <v>3.8177799999999998E-3</v>
      </c>
      <c r="I4" s="57">
        <v>0.10400856999999999</v>
      </c>
      <c r="J4" s="29">
        <v>6.3737999999999998E-3</v>
      </c>
      <c r="K4" s="30">
        <v>5.1472909999999997E-2</v>
      </c>
      <c r="L4" s="29">
        <v>5.3508399999999999E-3</v>
      </c>
      <c r="M4" s="30">
        <v>0.20896864000000001</v>
      </c>
      <c r="N4" s="31">
        <v>8.1031699999999998E-3</v>
      </c>
      <c r="O4" s="134">
        <f>AVERAGE(E4,G4,I4,K4,M4)</f>
        <v>8.9091768000000002E-2</v>
      </c>
      <c r="P4" s="44">
        <f>AVERAGE(F4,H4,J4,L4,N4)</f>
        <v>5.1926719999999997E-3</v>
      </c>
    </row>
    <row r="5" spans="1:16" x14ac:dyDescent="0.2">
      <c r="A5" s="25" t="s">
        <v>35</v>
      </c>
      <c r="B5" s="16" t="s">
        <v>38</v>
      </c>
      <c r="C5" s="17" t="s">
        <v>1</v>
      </c>
      <c r="D5" s="33" t="s">
        <v>28</v>
      </c>
      <c r="E5" s="10">
        <v>3.8696790000000002E-2</v>
      </c>
      <c r="F5" s="7">
        <v>1.9267799999999999E-3</v>
      </c>
      <c r="G5" s="6">
        <v>4.3285520000000001E-2</v>
      </c>
      <c r="H5" s="7">
        <v>4.9662700000000001E-3</v>
      </c>
      <c r="I5" s="8">
        <v>0.10576849000000001</v>
      </c>
      <c r="J5" s="7">
        <v>7.7432500000000001E-3</v>
      </c>
      <c r="K5" s="6">
        <v>5.0511649999999998E-2</v>
      </c>
      <c r="L5" s="7">
        <v>7.0642500000000002E-3</v>
      </c>
      <c r="M5" s="6">
        <v>0.20684183</v>
      </c>
      <c r="N5" s="9">
        <v>1.3396730000000001E-2</v>
      </c>
      <c r="O5" s="135">
        <f t="shared" ref="O5:O21" si="0">AVERAGE(E5,G5,I5,K5,M5)</f>
        <v>8.9020856000000009E-2</v>
      </c>
      <c r="P5" s="45">
        <f t="shared" ref="P5:P21" si="1">AVERAGE(F5,H5,J5,L5,N5)</f>
        <v>7.0194560000000003E-3</v>
      </c>
    </row>
    <row r="6" spans="1:16" x14ac:dyDescent="0.2">
      <c r="A6" s="25" t="s">
        <v>35</v>
      </c>
      <c r="B6" s="16" t="s">
        <v>38</v>
      </c>
      <c r="C6" s="17" t="s">
        <v>1</v>
      </c>
      <c r="D6" s="33" t="s">
        <v>2</v>
      </c>
      <c r="E6" s="10">
        <v>4.2010829999999999E-2</v>
      </c>
      <c r="F6" s="7">
        <v>2.7926499999999998E-3</v>
      </c>
      <c r="G6" s="6">
        <v>4.213534E-2</v>
      </c>
      <c r="H6" s="7">
        <v>5.3529700000000003E-3</v>
      </c>
      <c r="I6" s="8">
        <v>0.13309096000000001</v>
      </c>
      <c r="J6" s="7">
        <v>4.8719100000000001E-3</v>
      </c>
      <c r="K6" s="6">
        <v>4.782016E-2</v>
      </c>
      <c r="L6" s="7">
        <v>5.8382599999999996E-3</v>
      </c>
      <c r="M6" s="6">
        <v>0.21552166</v>
      </c>
      <c r="N6" s="9">
        <v>1.6255849999999999E-2</v>
      </c>
      <c r="O6" s="135">
        <f t="shared" si="0"/>
        <v>9.6115790000000006E-2</v>
      </c>
      <c r="P6" s="45">
        <f t="shared" si="1"/>
        <v>7.0223279999999996E-3</v>
      </c>
    </row>
    <row r="7" spans="1:16" x14ac:dyDescent="0.2">
      <c r="A7" s="25" t="s">
        <v>35</v>
      </c>
      <c r="B7" s="16" t="s">
        <v>38</v>
      </c>
      <c r="C7" s="17" t="s">
        <v>1</v>
      </c>
      <c r="D7" s="33" t="s">
        <v>3</v>
      </c>
      <c r="E7" s="10">
        <v>4.220397E-2</v>
      </c>
      <c r="F7" s="7">
        <v>2.3741999999999999E-3</v>
      </c>
      <c r="G7" s="6">
        <v>3.942085E-2</v>
      </c>
      <c r="H7" s="7">
        <v>4.15337E-3</v>
      </c>
      <c r="I7" s="8">
        <v>0.13206685000000001</v>
      </c>
      <c r="J7" s="7">
        <v>3.45248E-3</v>
      </c>
      <c r="K7" s="6">
        <v>4.7544799999999998E-2</v>
      </c>
      <c r="L7" s="7">
        <v>6.25386E-3</v>
      </c>
      <c r="M7" s="6">
        <v>0.2244128</v>
      </c>
      <c r="N7" s="9">
        <v>9.2923699999999994E-3</v>
      </c>
      <c r="O7" s="135">
        <f t="shared" si="0"/>
        <v>9.7129854000000002E-2</v>
      </c>
      <c r="P7" s="45">
        <f t="shared" si="1"/>
        <v>5.1052559999999999E-3</v>
      </c>
    </row>
    <row r="8" spans="1:16" x14ac:dyDescent="0.2">
      <c r="A8" s="25" t="s">
        <v>35</v>
      </c>
      <c r="B8" s="16" t="s">
        <v>38</v>
      </c>
      <c r="C8" s="17" t="s">
        <v>1</v>
      </c>
      <c r="D8" s="33" t="s">
        <v>4</v>
      </c>
      <c r="E8" s="10">
        <v>4.1506029999999999E-2</v>
      </c>
      <c r="F8" s="7">
        <v>2.2395800000000001E-3</v>
      </c>
      <c r="G8" s="6">
        <v>4.2058249999999998E-2</v>
      </c>
      <c r="H8" s="7">
        <v>3.9825299999999998E-3</v>
      </c>
      <c r="I8" s="8">
        <v>0.13181472999999999</v>
      </c>
      <c r="J8" s="7">
        <v>3.8350599999999999E-3</v>
      </c>
      <c r="K8" s="6">
        <v>4.6566580000000003E-2</v>
      </c>
      <c r="L8" s="7">
        <v>5.8417800000000004E-3</v>
      </c>
      <c r="M8" s="6">
        <v>0.22383057000000001</v>
      </c>
      <c r="N8" s="9">
        <v>9.3951199999999999E-3</v>
      </c>
      <c r="O8" s="135">
        <f t="shared" si="0"/>
        <v>9.7155232000000008E-2</v>
      </c>
      <c r="P8" s="45">
        <f t="shared" si="1"/>
        <v>5.058814E-3</v>
      </c>
    </row>
    <row r="9" spans="1:16" x14ac:dyDescent="0.2">
      <c r="A9" s="25" t="s">
        <v>35</v>
      </c>
      <c r="B9" s="16" t="s">
        <v>38</v>
      </c>
      <c r="C9" s="17" t="s">
        <v>1</v>
      </c>
      <c r="D9" s="33" t="s">
        <v>5</v>
      </c>
      <c r="E9" s="10">
        <v>4.9664779999999999E-2</v>
      </c>
      <c r="F9" s="7">
        <v>3.1367299999999999E-3</v>
      </c>
      <c r="G9" s="6">
        <v>4.4494899999999997E-2</v>
      </c>
      <c r="H9" s="7">
        <v>3.8591900000000002E-3</v>
      </c>
      <c r="I9" s="8">
        <v>0.13792048000000001</v>
      </c>
      <c r="J9" s="7">
        <v>6.39479E-3</v>
      </c>
      <c r="K9" s="6">
        <v>5.1774239999999999E-2</v>
      </c>
      <c r="L9" s="7">
        <v>6.4477299999999996E-3</v>
      </c>
      <c r="M9" s="6">
        <v>0.25221612999999998</v>
      </c>
      <c r="N9" s="9">
        <v>9.7633200000000007E-3</v>
      </c>
      <c r="O9" s="135">
        <f t="shared" si="0"/>
        <v>0.10721410599999999</v>
      </c>
      <c r="P9" s="45">
        <f t="shared" si="1"/>
        <v>5.9203519999999994E-3</v>
      </c>
    </row>
    <row r="10" spans="1:16" x14ac:dyDescent="0.2">
      <c r="A10" s="25" t="s">
        <v>35</v>
      </c>
      <c r="B10" s="16" t="s">
        <v>38</v>
      </c>
      <c r="C10" s="17" t="s">
        <v>1</v>
      </c>
      <c r="D10" s="33" t="s">
        <v>6</v>
      </c>
      <c r="E10" s="10">
        <v>4.8216170000000003E-2</v>
      </c>
      <c r="F10" s="7">
        <v>2.8139900000000002E-3</v>
      </c>
      <c r="G10" s="6">
        <v>4.2775430000000003E-2</v>
      </c>
      <c r="H10" s="7">
        <v>3.7470099999999998E-3</v>
      </c>
      <c r="I10" s="8">
        <v>0.14004669</v>
      </c>
      <c r="J10" s="7">
        <v>4.1630499999999997E-3</v>
      </c>
      <c r="K10" s="6">
        <v>4.909674E-2</v>
      </c>
      <c r="L10" s="7">
        <v>8.2791400000000008E-3</v>
      </c>
      <c r="M10" s="6">
        <v>0.25248599999999999</v>
      </c>
      <c r="N10" s="9">
        <v>1.1625969999999999E-2</v>
      </c>
      <c r="O10" s="135">
        <f t="shared" si="0"/>
        <v>0.10652420600000001</v>
      </c>
      <c r="P10" s="45">
        <f t="shared" si="1"/>
        <v>6.1258319999999995E-3</v>
      </c>
    </row>
    <row r="11" spans="1:16" x14ac:dyDescent="0.2">
      <c r="A11" s="25" t="s">
        <v>35</v>
      </c>
      <c r="B11" s="16" t="s">
        <v>38</v>
      </c>
      <c r="C11" s="17" t="s">
        <v>1</v>
      </c>
      <c r="D11" s="33" t="s">
        <v>7</v>
      </c>
      <c r="E11" s="10">
        <v>4.715519E-2</v>
      </c>
      <c r="F11" s="7">
        <v>2.5772199999999999E-3</v>
      </c>
      <c r="G11" s="6">
        <v>4.5224859999999999E-2</v>
      </c>
      <c r="H11" s="7">
        <v>4.8255099999999999E-3</v>
      </c>
      <c r="I11" s="8">
        <v>0.13765659999999999</v>
      </c>
      <c r="J11" s="7">
        <v>5.5091599999999999E-3</v>
      </c>
      <c r="K11" s="6">
        <v>5.0456189999999998E-2</v>
      </c>
      <c r="L11" s="7">
        <v>6.4035400000000001E-3</v>
      </c>
      <c r="M11" s="6">
        <v>0.25250882000000002</v>
      </c>
      <c r="N11" s="9">
        <v>1.058358E-2</v>
      </c>
      <c r="O11" s="135">
        <f t="shared" si="0"/>
        <v>0.10660033200000001</v>
      </c>
      <c r="P11" s="45">
        <f t="shared" si="1"/>
        <v>5.9798019999999993E-3</v>
      </c>
    </row>
    <row r="12" spans="1:16" x14ac:dyDescent="0.2">
      <c r="A12" s="25" t="s">
        <v>35</v>
      </c>
      <c r="B12" s="16" t="s">
        <v>38</v>
      </c>
      <c r="C12" s="17" t="s">
        <v>1</v>
      </c>
      <c r="D12" s="33" t="s">
        <v>8</v>
      </c>
      <c r="E12" s="10">
        <v>4.8370379999999998E-2</v>
      </c>
      <c r="F12" s="7">
        <v>7.6229399999999999E-3</v>
      </c>
      <c r="G12" s="6">
        <v>4.927981E-2</v>
      </c>
      <c r="H12" s="7">
        <v>2.2037129999999999E-2</v>
      </c>
      <c r="I12" s="8">
        <v>0.13621399000000001</v>
      </c>
      <c r="J12" s="7">
        <v>1.4130490000000001E-2</v>
      </c>
      <c r="K12" s="6">
        <v>5.2377340000000001E-2</v>
      </c>
      <c r="L12" s="7">
        <v>8.8970000000000004E-3</v>
      </c>
      <c r="M12" s="6">
        <v>0.27173054000000002</v>
      </c>
      <c r="N12" s="9">
        <v>0.10984948</v>
      </c>
      <c r="O12" s="135">
        <f t="shared" si="0"/>
        <v>0.111594412</v>
      </c>
      <c r="P12" s="45">
        <f t="shared" si="1"/>
        <v>3.2507408000000002E-2</v>
      </c>
    </row>
    <row r="13" spans="1:16" x14ac:dyDescent="0.2">
      <c r="A13" s="25" t="s">
        <v>35</v>
      </c>
      <c r="B13" s="16" t="s">
        <v>38</v>
      </c>
      <c r="C13" s="17" t="s">
        <v>1</v>
      </c>
      <c r="D13" s="33" t="s">
        <v>9</v>
      </c>
      <c r="E13" s="10">
        <v>4.5424480000000003E-2</v>
      </c>
      <c r="F13" s="7">
        <v>2.8000400000000002E-3</v>
      </c>
      <c r="G13" s="6">
        <v>3.9638890000000003E-2</v>
      </c>
      <c r="H13" s="7">
        <v>3.8610099999999998E-3</v>
      </c>
      <c r="I13" s="8">
        <v>0.15167859</v>
      </c>
      <c r="J13" s="7">
        <v>3.9336800000000002E-3</v>
      </c>
      <c r="K13" s="6">
        <v>4.6754990000000003E-2</v>
      </c>
      <c r="L13" s="7">
        <v>6.5090699999999996E-3</v>
      </c>
      <c r="M13" s="6">
        <v>0.22555823999999999</v>
      </c>
      <c r="N13" s="9">
        <v>9.48857E-3</v>
      </c>
      <c r="O13" s="135">
        <f t="shared" si="0"/>
        <v>0.10181103799999999</v>
      </c>
      <c r="P13" s="45">
        <f t="shared" si="1"/>
        <v>5.3184739999999993E-3</v>
      </c>
    </row>
    <row r="14" spans="1:16" x14ac:dyDescent="0.2">
      <c r="A14" s="25" t="s">
        <v>35</v>
      </c>
      <c r="B14" s="16" t="s">
        <v>38</v>
      </c>
      <c r="C14" s="17" t="s">
        <v>1</v>
      </c>
      <c r="D14" s="33" t="s">
        <v>46</v>
      </c>
      <c r="E14" s="10">
        <v>3.653203E-2</v>
      </c>
      <c r="F14" s="7">
        <v>1.8057399999999999E-3</v>
      </c>
      <c r="G14" s="6">
        <v>4.8429489999999999E-2</v>
      </c>
      <c r="H14" s="7">
        <v>4.4057799999999998E-3</v>
      </c>
      <c r="I14" s="8">
        <v>9.1321920000000001E-2</v>
      </c>
      <c r="J14" s="7">
        <v>6.8121500000000003E-3</v>
      </c>
      <c r="K14" s="6">
        <v>4.7482999999999997E-2</v>
      </c>
      <c r="L14" s="7">
        <v>5.03273E-3</v>
      </c>
      <c r="M14" s="6">
        <v>0.20196277000000001</v>
      </c>
      <c r="N14" s="9">
        <v>1.199485E-2</v>
      </c>
      <c r="O14" s="135">
        <f t="shared" si="0"/>
        <v>8.5145841999999999E-2</v>
      </c>
      <c r="P14" s="45">
        <f t="shared" si="1"/>
        <v>6.01025E-3</v>
      </c>
    </row>
    <row r="15" spans="1:16" x14ac:dyDescent="0.2">
      <c r="A15" s="25" t="s">
        <v>35</v>
      </c>
      <c r="B15" s="16" t="s">
        <v>38</v>
      </c>
      <c r="C15" s="17" t="s">
        <v>1</v>
      </c>
      <c r="D15" s="33" t="s">
        <v>45</v>
      </c>
      <c r="E15" s="10">
        <v>4.977496E-2</v>
      </c>
      <c r="F15" s="7">
        <v>2.5359200000000001E-3</v>
      </c>
      <c r="G15" s="6">
        <v>4.1228309999999997E-2</v>
      </c>
      <c r="H15" s="7">
        <v>3.4722400000000001E-3</v>
      </c>
      <c r="I15" s="8">
        <v>0.12452294999999999</v>
      </c>
      <c r="J15" s="7">
        <v>5.1832299999999996E-3</v>
      </c>
      <c r="K15" s="6">
        <v>4.7121030000000001E-2</v>
      </c>
      <c r="L15" s="7">
        <v>6.5069999999999998E-3</v>
      </c>
      <c r="M15" s="6">
        <v>0.24069138000000001</v>
      </c>
      <c r="N15" s="9">
        <v>7.6308799999999996E-3</v>
      </c>
      <c r="O15" s="135">
        <f t="shared" si="0"/>
        <v>0.100667726</v>
      </c>
      <c r="P15" s="45">
        <f t="shared" si="1"/>
        <v>5.0658539999999998E-3</v>
      </c>
    </row>
    <row r="16" spans="1:16" x14ac:dyDescent="0.2">
      <c r="A16" s="25" t="s">
        <v>35</v>
      </c>
      <c r="B16" s="16" t="s">
        <v>38</v>
      </c>
      <c r="C16" s="17" t="s">
        <v>1</v>
      </c>
      <c r="D16" s="33" t="s">
        <v>44</v>
      </c>
      <c r="E16" s="10">
        <v>4.3640459999999999E-2</v>
      </c>
      <c r="F16" s="7">
        <v>2.8024899999999999E-3</v>
      </c>
      <c r="G16" s="6">
        <v>4.0526399999999997E-2</v>
      </c>
      <c r="H16" s="7">
        <v>3.07851E-3</v>
      </c>
      <c r="I16" s="8">
        <v>8.5948010000000005E-2</v>
      </c>
      <c r="J16" s="7">
        <v>6.8033099999999999E-3</v>
      </c>
      <c r="K16" s="6">
        <v>4.7729170000000001E-2</v>
      </c>
      <c r="L16" s="7">
        <v>4.7984999999999998E-3</v>
      </c>
      <c r="M16" s="6">
        <v>0.22648108</v>
      </c>
      <c r="N16" s="9">
        <v>7.3547700000000001E-3</v>
      </c>
      <c r="O16" s="135">
        <f t="shared" si="0"/>
        <v>8.8865024000000001E-2</v>
      </c>
      <c r="P16" s="45">
        <f t="shared" si="1"/>
        <v>4.9675159999999999E-3</v>
      </c>
    </row>
    <row r="17" spans="1:16" x14ac:dyDescent="0.2">
      <c r="A17" s="25" t="s">
        <v>35</v>
      </c>
      <c r="B17" s="16" t="s">
        <v>38</v>
      </c>
      <c r="C17" s="17" t="s">
        <v>1</v>
      </c>
      <c r="D17" s="33" t="s">
        <v>43</v>
      </c>
      <c r="E17" s="10">
        <v>4.0588730000000003E-2</v>
      </c>
      <c r="F17" s="7">
        <v>2.1593900000000002E-3</v>
      </c>
      <c r="G17" s="6">
        <v>4.1974709999999998E-2</v>
      </c>
      <c r="H17" s="7">
        <v>6.3150799999999998E-3</v>
      </c>
      <c r="I17" s="8">
        <v>0.13619803</v>
      </c>
      <c r="J17" s="7">
        <v>4.9862300000000003E-3</v>
      </c>
      <c r="K17" s="6">
        <v>4.4109059999999999E-2</v>
      </c>
      <c r="L17" s="7">
        <v>5.3309500000000001E-3</v>
      </c>
      <c r="M17" s="6">
        <v>0.22262207000000001</v>
      </c>
      <c r="N17" s="9">
        <v>8.2973999999999999E-3</v>
      </c>
      <c r="O17" s="135">
        <f t="shared" si="0"/>
        <v>9.7098519999999994E-2</v>
      </c>
      <c r="P17" s="45">
        <f t="shared" si="1"/>
        <v>5.4178100000000003E-3</v>
      </c>
    </row>
    <row r="18" spans="1:16" x14ac:dyDescent="0.2">
      <c r="A18" s="25" t="s">
        <v>35</v>
      </c>
      <c r="B18" s="16" t="s">
        <v>38</v>
      </c>
      <c r="C18" s="17" t="s">
        <v>1</v>
      </c>
      <c r="D18" s="33" t="s">
        <v>42</v>
      </c>
      <c r="E18" s="10">
        <v>3.61946E-2</v>
      </c>
      <c r="F18" s="7">
        <v>1.58859E-3</v>
      </c>
      <c r="G18" s="6">
        <v>4.8445170000000003E-2</v>
      </c>
      <c r="H18" s="7">
        <v>5.4053499999999997E-3</v>
      </c>
      <c r="I18" s="8">
        <v>9.2222319999999997E-2</v>
      </c>
      <c r="J18" s="7">
        <v>6.2759799999999996E-3</v>
      </c>
      <c r="K18" s="6">
        <v>4.9675480000000001E-2</v>
      </c>
      <c r="L18" s="7">
        <v>5.5756699999999996E-3</v>
      </c>
      <c r="M18" s="6">
        <v>0.20192534000000001</v>
      </c>
      <c r="N18" s="9">
        <v>1.078285E-2</v>
      </c>
      <c r="O18" s="135">
        <f t="shared" si="0"/>
        <v>8.5692582000000003E-2</v>
      </c>
      <c r="P18" s="45">
        <f t="shared" si="1"/>
        <v>5.9256880000000001E-3</v>
      </c>
    </row>
    <row r="19" spans="1:16" x14ac:dyDescent="0.2">
      <c r="A19" s="25" t="s">
        <v>35</v>
      </c>
      <c r="B19" s="16" t="s">
        <v>38</v>
      </c>
      <c r="C19" s="17" t="s">
        <v>1</v>
      </c>
      <c r="D19" s="33" t="s">
        <v>41</v>
      </c>
      <c r="E19" s="10">
        <v>5.0273579999999998E-2</v>
      </c>
      <c r="F19" s="7">
        <v>2.37901E-3</v>
      </c>
      <c r="G19" s="6">
        <v>4.190468E-2</v>
      </c>
      <c r="H19" s="7">
        <v>3.7562899999999998E-3</v>
      </c>
      <c r="I19" s="8">
        <v>0.12284305</v>
      </c>
      <c r="J19" s="7">
        <v>4.3524599999999998E-3</v>
      </c>
      <c r="K19" s="6">
        <v>4.8556580000000002E-2</v>
      </c>
      <c r="L19" s="7">
        <v>7.3789099999999998E-3</v>
      </c>
      <c r="M19" s="6">
        <v>0.24674879999999999</v>
      </c>
      <c r="N19" s="9">
        <v>7.9593900000000002E-3</v>
      </c>
      <c r="O19" s="135">
        <f t="shared" si="0"/>
        <v>0.10206533799999999</v>
      </c>
      <c r="P19" s="45">
        <f t="shared" si="1"/>
        <v>5.1652119999999998E-3</v>
      </c>
    </row>
    <row r="20" spans="1:16" x14ac:dyDescent="0.2">
      <c r="A20" s="25" t="s">
        <v>35</v>
      </c>
      <c r="B20" s="16" t="s">
        <v>38</v>
      </c>
      <c r="C20" s="17" t="s">
        <v>1</v>
      </c>
      <c r="D20" s="33" t="s">
        <v>40</v>
      </c>
      <c r="E20" s="10">
        <v>4.9091500000000003E-2</v>
      </c>
      <c r="F20" s="7">
        <v>3.4011900000000001E-3</v>
      </c>
      <c r="G20" s="6">
        <v>4.4253569999999999E-2</v>
      </c>
      <c r="H20" s="7">
        <v>3.2510600000000001E-3</v>
      </c>
      <c r="I20" s="8">
        <v>0.14102173000000001</v>
      </c>
      <c r="J20" s="7">
        <v>5.1511600000000001E-3</v>
      </c>
      <c r="K20" s="6">
        <v>4.9192140000000002E-2</v>
      </c>
      <c r="L20" s="7">
        <v>6.6215600000000003E-3</v>
      </c>
      <c r="M20" s="6">
        <v>0.25686944</v>
      </c>
      <c r="N20" s="9">
        <v>8.3820800000000001E-3</v>
      </c>
      <c r="O20" s="135">
        <f t="shared" si="0"/>
        <v>0.10808567600000001</v>
      </c>
      <c r="P20" s="45">
        <f t="shared" si="1"/>
        <v>5.3614099999999996E-3</v>
      </c>
    </row>
    <row r="21" spans="1:16" ht="17" thickBot="1" x14ac:dyDescent="0.25">
      <c r="A21" s="25" t="s">
        <v>35</v>
      </c>
      <c r="B21" s="16" t="s">
        <v>38</v>
      </c>
      <c r="C21" s="79" t="s">
        <v>1</v>
      </c>
      <c r="D21" s="133" t="s">
        <v>39</v>
      </c>
      <c r="E21" s="11">
        <v>4.2314839999999999E-2</v>
      </c>
      <c r="F21" s="20">
        <v>2.0861E-3</v>
      </c>
      <c r="G21" s="12">
        <v>4.3168869999999998E-2</v>
      </c>
      <c r="H21" s="20">
        <v>2.8701500000000001E-3</v>
      </c>
      <c r="I21" s="59">
        <v>8.5735720000000001E-2</v>
      </c>
      <c r="J21" s="20">
        <v>8.2017300000000008E-3</v>
      </c>
      <c r="K21" s="12">
        <v>5.0474600000000001E-2</v>
      </c>
      <c r="L21" s="20">
        <v>4.7019000000000002E-3</v>
      </c>
      <c r="M21" s="12">
        <v>0.24061012000000001</v>
      </c>
      <c r="N21" s="13">
        <v>7.3445100000000003E-3</v>
      </c>
      <c r="O21" s="177">
        <f t="shared" si="0"/>
        <v>9.2460830000000008E-2</v>
      </c>
      <c r="P21" s="54">
        <f t="shared" si="1"/>
        <v>5.0408780000000004E-3</v>
      </c>
    </row>
    <row r="22" spans="1:16" x14ac:dyDescent="0.2">
      <c r="A22" s="25" t="s">
        <v>35</v>
      </c>
      <c r="B22" s="16" t="s">
        <v>38</v>
      </c>
      <c r="C22" s="27" t="s">
        <v>10</v>
      </c>
      <c r="D22" s="32" t="s">
        <v>27</v>
      </c>
      <c r="E22" s="42">
        <v>3.9306720000000003E-2</v>
      </c>
      <c r="F22" s="29">
        <v>1.40189E-3</v>
      </c>
      <c r="G22" s="30">
        <v>4.1866470000000003E-2</v>
      </c>
      <c r="H22" s="29">
        <v>3.4888300000000001E-3</v>
      </c>
      <c r="I22" s="57">
        <v>9.905717E-2</v>
      </c>
      <c r="J22" s="29">
        <v>4.7218800000000003E-3</v>
      </c>
      <c r="K22" s="30">
        <v>4.943993E-2</v>
      </c>
      <c r="L22" s="29">
        <v>6.9791499999999999E-3</v>
      </c>
      <c r="M22" s="30">
        <v>0.21583384</v>
      </c>
      <c r="N22" s="31">
        <v>9.8959800000000004E-3</v>
      </c>
      <c r="O22" s="134">
        <f>AVERAGE(E22,G22,I22,K22,M22)</f>
        <v>8.9100825999999994E-2</v>
      </c>
      <c r="P22" s="44">
        <f>AVERAGE(F22,H22,J22,L22,N22)</f>
        <v>5.2975460000000002E-3</v>
      </c>
    </row>
    <row r="23" spans="1:16" x14ac:dyDescent="0.2">
      <c r="A23" s="25" t="s">
        <v>35</v>
      </c>
      <c r="B23" s="16" t="s">
        <v>38</v>
      </c>
      <c r="C23" s="17" t="s">
        <v>10</v>
      </c>
      <c r="D23" s="33" t="s">
        <v>28</v>
      </c>
      <c r="E23" s="10">
        <v>4.1609859999999999E-2</v>
      </c>
      <c r="F23" s="7">
        <v>2.03834E-3</v>
      </c>
      <c r="G23" s="6">
        <v>4.5699469999999999E-2</v>
      </c>
      <c r="H23" s="7">
        <v>4.6891299999999997E-3</v>
      </c>
      <c r="I23" s="8">
        <v>0.10831773</v>
      </c>
      <c r="J23" s="7">
        <v>4.8780999999999998E-3</v>
      </c>
      <c r="K23" s="6">
        <v>4.6351690000000001E-2</v>
      </c>
      <c r="L23" s="7">
        <v>4.71186E-3</v>
      </c>
      <c r="M23" s="6">
        <v>0.21277381000000001</v>
      </c>
      <c r="N23" s="9">
        <v>1.3891519999999999E-2</v>
      </c>
      <c r="O23" s="135">
        <f t="shared" ref="O23:O39" si="2">AVERAGE(E23,G23,I23,K23,M23)</f>
        <v>9.0950511999999997E-2</v>
      </c>
      <c r="P23" s="45">
        <f t="shared" ref="P23:P39" si="3">AVERAGE(F23,H23,J23,L23,N23)</f>
        <v>6.04179E-3</v>
      </c>
    </row>
    <row r="24" spans="1:16" x14ac:dyDescent="0.2">
      <c r="A24" s="25" t="s">
        <v>35</v>
      </c>
      <c r="B24" s="16" t="s">
        <v>38</v>
      </c>
      <c r="C24" s="17" t="s">
        <v>10</v>
      </c>
      <c r="D24" s="33" t="s">
        <v>2</v>
      </c>
      <c r="E24" s="10">
        <v>4.2012130000000002E-2</v>
      </c>
      <c r="F24" s="7">
        <v>2.81731E-3</v>
      </c>
      <c r="G24" s="6">
        <v>4.1989699999999998E-2</v>
      </c>
      <c r="H24" s="7">
        <v>5.9958099999999999E-3</v>
      </c>
      <c r="I24" s="8">
        <v>0.13221833</v>
      </c>
      <c r="J24" s="7">
        <v>5.5871699999999998E-3</v>
      </c>
      <c r="K24" s="6">
        <v>4.7636360000000003E-2</v>
      </c>
      <c r="L24" s="7">
        <v>7.0795500000000004E-3</v>
      </c>
      <c r="M24" s="6">
        <v>0.22307694</v>
      </c>
      <c r="N24" s="9">
        <v>1.501624E-2</v>
      </c>
      <c r="O24" s="135">
        <f t="shared" si="2"/>
        <v>9.7386691999999997E-2</v>
      </c>
      <c r="P24" s="45">
        <f t="shared" si="3"/>
        <v>7.2992159999999999E-3</v>
      </c>
    </row>
    <row r="25" spans="1:16" x14ac:dyDescent="0.2">
      <c r="A25" s="25" t="s">
        <v>35</v>
      </c>
      <c r="B25" s="16" t="s">
        <v>38</v>
      </c>
      <c r="C25" s="17" t="s">
        <v>10</v>
      </c>
      <c r="D25" s="33" t="s">
        <v>3</v>
      </c>
      <c r="E25" s="10">
        <v>4.2313789999999997E-2</v>
      </c>
      <c r="F25" s="7">
        <v>2.29758E-3</v>
      </c>
      <c r="G25" s="6">
        <v>4.2566979999999997E-2</v>
      </c>
      <c r="H25" s="7">
        <v>5.3168E-3</v>
      </c>
      <c r="I25" s="8">
        <v>0.13217854000000001</v>
      </c>
      <c r="J25" s="7">
        <v>5.68777E-3</v>
      </c>
      <c r="K25" s="6">
        <v>4.4346169999999997E-2</v>
      </c>
      <c r="L25" s="7">
        <v>4.3389800000000001E-3</v>
      </c>
      <c r="M25" s="6">
        <v>0.22386932000000001</v>
      </c>
      <c r="N25" s="9">
        <v>1.4078419999999999E-2</v>
      </c>
      <c r="O25" s="135">
        <f t="shared" si="2"/>
        <v>9.7054959999999996E-2</v>
      </c>
      <c r="P25" s="45">
        <f t="shared" si="3"/>
        <v>6.3439099999999995E-3</v>
      </c>
    </row>
    <row r="26" spans="1:16" x14ac:dyDescent="0.2">
      <c r="A26" s="25" t="s">
        <v>35</v>
      </c>
      <c r="B26" s="16" t="s">
        <v>38</v>
      </c>
      <c r="C26" s="17" t="s">
        <v>10</v>
      </c>
      <c r="D26" s="33" t="s">
        <v>4</v>
      </c>
      <c r="E26" s="10">
        <v>4.1732379999999999E-2</v>
      </c>
      <c r="F26" s="7">
        <v>1.99241E-3</v>
      </c>
      <c r="G26" s="6">
        <v>4.0574010000000001E-2</v>
      </c>
      <c r="H26" s="7">
        <v>3.9784099999999999E-3</v>
      </c>
      <c r="I26" s="8">
        <v>0.13756904</v>
      </c>
      <c r="J26" s="7">
        <v>4.2768399999999996E-3</v>
      </c>
      <c r="K26" s="6">
        <v>4.5216270000000003E-2</v>
      </c>
      <c r="L26" s="7">
        <v>5.0925800000000002E-3</v>
      </c>
      <c r="M26" s="6">
        <v>0.22853334</v>
      </c>
      <c r="N26" s="9">
        <v>7.8477500000000006E-3</v>
      </c>
      <c r="O26" s="135">
        <f t="shared" si="2"/>
        <v>9.8725008000000017E-2</v>
      </c>
      <c r="P26" s="45">
        <f t="shared" si="3"/>
        <v>4.6375979999999997E-3</v>
      </c>
    </row>
    <row r="27" spans="1:16" x14ac:dyDescent="0.2">
      <c r="A27" s="25" t="s">
        <v>35</v>
      </c>
      <c r="B27" s="16" t="s">
        <v>38</v>
      </c>
      <c r="C27" s="17" t="s">
        <v>10</v>
      </c>
      <c r="D27" s="33" t="s">
        <v>5</v>
      </c>
      <c r="E27" s="10">
        <v>4.8947919999999999E-2</v>
      </c>
      <c r="F27" s="7">
        <v>6.2919999999999998E-3</v>
      </c>
      <c r="G27" s="6">
        <v>4.895099E-2</v>
      </c>
      <c r="H27" s="7">
        <v>2.6719710000000001E-2</v>
      </c>
      <c r="I27" s="8">
        <v>0.14045984</v>
      </c>
      <c r="J27" s="7">
        <v>4.9630300000000002E-3</v>
      </c>
      <c r="K27" s="6">
        <v>5.0089439999999999E-2</v>
      </c>
      <c r="L27" s="7">
        <v>6.0654400000000001E-3</v>
      </c>
      <c r="M27" s="6">
        <v>0.27548119999999998</v>
      </c>
      <c r="N27" s="9">
        <v>0.10760749999999999</v>
      </c>
      <c r="O27" s="135">
        <f t="shared" si="2"/>
        <v>0.11278587799999999</v>
      </c>
      <c r="P27" s="45">
        <f t="shared" si="3"/>
        <v>3.0329536000000001E-2</v>
      </c>
    </row>
    <row r="28" spans="1:16" x14ac:dyDescent="0.2">
      <c r="A28" s="25" t="s">
        <v>35</v>
      </c>
      <c r="B28" s="16" t="s">
        <v>38</v>
      </c>
      <c r="C28" s="17" t="s">
        <v>10</v>
      </c>
      <c r="D28" s="33" t="s">
        <v>6</v>
      </c>
      <c r="E28" s="10">
        <v>5.006182E-2</v>
      </c>
      <c r="F28" s="7">
        <v>3.1579899999999998E-3</v>
      </c>
      <c r="G28" s="6">
        <v>4.6676780000000001E-2</v>
      </c>
      <c r="H28" s="7">
        <v>4.8019899999999999E-3</v>
      </c>
      <c r="I28" s="8">
        <v>0.14017742999999999</v>
      </c>
      <c r="J28" s="7">
        <v>3.9554899999999999E-3</v>
      </c>
      <c r="K28" s="6">
        <v>5.4050769999999998E-2</v>
      </c>
      <c r="L28" s="7">
        <v>6.8434100000000003E-3</v>
      </c>
      <c r="M28" s="6">
        <v>0.25368020000000002</v>
      </c>
      <c r="N28" s="9">
        <v>1.031143E-2</v>
      </c>
      <c r="O28" s="135">
        <f t="shared" si="2"/>
        <v>0.1089294</v>
      </c>
      <c r="P28" s="45">
        <f t="shared" si="3"/>
        <v>5.814062E-3</v>
      </c>
    </row>
    <row r="29" spans="1:16" x14ac:dyDescent="0.2">
      <c r="A29" s="25" t="s">
        <v>35</v>
      </c>
      <c r="B29" s="16" t="s">
        <v>38</v>
      </c>
      <c r="C29" s="17" t="s">
        <v>10</v>
      </c>
      <c r="D29" s="33" t="s">
        <v>7</v>
      </c>
      <c r="E29" s="10">
        <v>4.8541929999999997E-2</v>
      </c>
      <c r="F29" s="7">
        <v>2.1138900000000002E-3</v>
      </c>
      <c r="G29" s="6">
        <v>4.4589900000000002E-2</v>
      </c>
      <c r="H29" s="7">
        <v>3.77276E-3</v>
      </c>
      <c r="I29" s="8">
        <v>0.14193314000000001</v>
      </c>
      <c r="J29" s="7">
        <v>4.3889799999999998E-3</v>
      </c>
      <c r="K29" s="6">
        <v>4.9711659999999998E-2</v>
      </c>
      <c r="L29" s="7">
        <v>6.7567199999999999E-3</v>
      </c>
      <c r="M29" s="6">
        <v>0.24787363000000001</v>
      </c>
      <c r="N29" s="9">
        <v>6.4120999999999996E-3</v>
      </c>
      <c r="O29" s="135">
        <f t="shared" si="2"/>
        <v>0.10653005200000001</v>
      </c>
      <c r="P29" s="45">
        <f t="shared" si="3"/>
        <v>4.6888900000000002E-3</v>
      </c>
    </row>
    <row r="30" spans="1:16" x14ac:dyDescent="0.2">
      <c r="A30" s="25" t="s">
        <v>35</v>
      </c>
      <c r="B30" s="16" t="s">
        <v>38</v>
      </c>
      <c r="C30" s="17" t="s">
        <v>10</v>
      </c>
      <c r="D30" s="33" t="s">
        <v>8</v>
      </c>
      <c r="E30" s="10">
        <v>4.915191E-2</v>
      </c>
      <c r="F30" s="7">
        <v>2.13641E-3</v>
      </c>
      <c r="G30" s="6">
        <v>4.5270289999999998E-2</v>
      </c>
      <c r="H30" s="7">
        <v>4.3931300000000003E-3</v>
      </c>
      <c r="I30" s="8">
        <v>0.14156324000000001</v>
      </c>
      <c r="J30" s="7">
        <v>4.2649799999999998E-3</v>
      </c>
      <c r="K30" s="6">
        <v>5.1518410000000001E-2</v>
      </c>
      <c r="L30" s="7">
        <v>7.9761899999999993E-3</v>
      </c>
      <c r="M30" s="6">
        <v>0.25191616999999999</v>
      </c>
      <c r="N30" s="9">
        <v>6.45993E-3</v>
      </c>
      <c r="O30" s="135">
        <f t="shared" si="2"/>
        <v>0.10788400400000001</v>
      </c>
      <c r="P30" s="45">
        <f t="shared" si="3"/>
        <v>5.0461279999999996E-3</v>
      </c>
    </row>
    <row r="31" spans="1:16" x14ac:dyDescent="0.2">
      <c r="A31" s="25" t="s">
        <v>35</v>
      </c>
      <c r="B31" s="16" t="s">
        <v>38</v>
      </c>
      <c r="C31" s="17" t="s">
        <v>10</v>
      </c>
      <c r="D31" s="33" t="s">
        <v>9</v>
      </c>
      <c r="E31" s="10">
        <v>4.4950299999999999E-2</v>
      </c>
      <c r="F31" s="7">
        <v>2.54865E-3</v>
      </c>
      <c r="G31" s="6">
        <v>3.7664209999999997E-2</v>
      </c>
      <c r="H31" s="7">
        <v>4.2530700000000003E-3</v>
      </c>
      <c r="I31" s="8">
        <v>0.15283355000000001</v>
      </c>
      <c r="J31" s="7">
        <v>4.3266199999999998E-3</v>
      </c>
      <c r="K31" s="6">
        <v>4.649942E-2</v>
      </c>
      <c r="L31" s="7">
        <v>6.4865599999999997E-3</v>
      </c>
      <c r="M31" s="6">
        <v>0.22219251000000001</v>
      </c>
      <c r="N31" s="9">
        <v>7.5237100000000003E-3</v>
      </c>
      <c r="O31" s="135">
        <f t="shared" si="2"/>
        <v>0.10082799800000002</v>
      </c>
      <c r="P31" s="45">
        <f t="shared" si="3"/>
        <v>5.0277220000000001E-3</v>
      </c>
    </row>
    <row r="32" spans="1:16" x14ac:dyDescent="0.2">
      <c r="A32" s="25" t="s">
        <v>35</v>
      </c>
      <c r="B32" s="16" t="s">
        <v>38</v>
      </c>
      <c r="C32" s="17" t="s">
        <v>10</v>
      </c>
      <c r="D32" s="33" t="s">
        <v>46</v>
      </c>
      <c r="E32" s="10">
        <v>3.5395120000000002E-2</v>
      </c>
      <c r="F32" s="7">
        <v>2.0260399999999998E-3</v>
      </c>
      <c r="G32" s="6">
        <v>4.6608259999999999E-2</v>
      </c>
      <c r="H32" s="7">
        <v>5.4842900000000002E-3</v>
      </c>
      <c r="I32" s="8">
        <v>8.6706270000000002E-2</v>
      </c>
      <c r="J32" s="7">
        <v>3.3729400000000001E-3</v>
      </c>
      <c r="K32" s="6">
        <v>4.7493630000000002E-2</v>
      </c>
      <c r="L32" s="7">
        <v>4.4967699999999998E-3</v>
      </c>
      <c r="M32" s="6">
        <v>0.19604452</v>
      </c>
      <c r="N32" s="9">
        <v>1.685642E-2</v>
      </c>
      <c r="O32" s="135">
        <f t="shared" si="2"/>
        <v>8.2449560000000005E-2</v>
      </c>
      <c r="P32" s="45">
        <f t="shared" si="3"/>
        <v>6.4472920000000003E-3</v>
      </c>
    </row>
    <row r="33" spans="1:16" x14ac:dyDescent="0.2">
      <c r="A33" s="25" t="s">
        <v>35</v>
      </c>
      <c r="B33" s="16" t="s">
        <v>38</v>
      </c>
      <c r="C33" s="17" t="s">
        <v>10</v>
      </c>
      <c r="D33" s="33" t="s">
        <v>45</v>
      </c>
      <c r="E33" s="10">
        <v>5.0732329999999999E-2</v>
      </c>
      <c r="F33" s="7">
        <v>2.7073599999999998E-3</v>
      </c>
      <c r="G33" s="6">
        <v>4.1581100000000003E-2</v>
      </c>
      <c r="H33" s="7">
        <v>3.7909799999999998E-3</v>
      </c>
      <c r="I33" s="8">
        <v>0.12587106000000001</v>
      </c>
      <c r="J33" s="7">
        <v>3.8096900000000001E-3</v>
      </c>
      <c r="K33" s="6">
        <v>4.8295959999999999E-2</v>
      </c>
      <c r="L33" s="7">
        <v>5.8890599999999998E-3</v>
      </c>
      <c r="M33" s="6">
        <v>0.24070519000000001</v>
      </c>
      <c r="N33" s="9">
        <v>9.3678500000000005E-3</v>
      </c>
      <c r="O33" s="135">
        <f t="shared" si="2"/>
        <v>0.101437128</v>
      </c>
      <c r="P33" s="45">
        <f t="shared" si="3"/>
        <v>5.1129879999999997E-3</v>
      </c>
    </row>
    <row r="34" spans="1:16" x14ac:dyDescent="0.2">
      <c r="A34" s="25" t="s">
        <v>35</v>
      </c>
      <c r="B34" s="16" t="s">
        <v>38</v>
      </c>
      <c r="C34" s="17" t="s">
        <v>10</v>
      </c>
      <c r="D34" s="33" t="s">
        <v>44</v>
      </c>
      <c r="E34" s="10">
        <v>4.2878029999999998E-2</v>
      </c>
      <c r="F34" s="7">
        <v>1.63831E-3</v>
      </c>
      <c r="G34" s="6">
        <v>4.0663209999999998E-2</v>
      </c>
      <c r="H34" s="7">
        <v>2.8343299999999999E-3</v>
      </c>
      <c r="I34" s="8">
        <v>8.1946409999999997E-2</v>
      </c>
      <c r="J34" s="7">
        <v>3.55266E-3</v>
      </c>
      <c r="K34" s="6">
        <v>4.8596750000000001E-2</v>
      </c>
      <c r="L34" s="7">
        <v>5.8613600000000004E-3</v>
      </c>
      <c r="M34" s="6">
        <v>0.21731819999999999</v>
      </c>
      <c r="N34" s="9">
        <v>6.2204000000000001E-3</v>
      </c>
      <c r="O34" s="135">
        <f t="shared" si="2"/>
        <v>8.6280519999999999E-2</v>
      </c>
      <c r="P34" s="45">
        <f t="shared" si="3"/>
        <v>4.0214120000000003E-3</v>
      </c>
    </row>
    <row r="35" spans="1:16" x14ac:dyDescent="0.2">
      <c r="A35" s="25" t="s">
        <v>35</v>
      </c>
      <c r="B35" s="16" t="s">
        <v>38</v>
      </c>
      <c r="C35" s="17" t="s">
        <v>10</v>
      </c>
      <c r="D35" s="33" t="s">
        <v>43</v>
      </c>
      <c r="E35" s="10">
        <v>4.2295369999999999E-2</v>
      </c>
      <c r="F35" s="7">
        <v>2.3869199999999998E-3</v>
      </c>
      <c r="G35" s="6">
        <v>4.0531919999999999E-2</v>
      </c>
      <c r="H35" s="7">
        <v>5.6159699999999996E-3</v>
      </c>
      <c r="I35" s="8">
        <v>0.13188003000000001</v>
      </c>
      <c r="J35" s="7">
        <v>4.4523899999999996E-3</v>
      </c>
      <c r="K35" s="6">
        <v>4.7646309999999997E-2</v>
      </c>
      <c r="L35" s="7">
        <v>6.5158500000000001E-3</v>
      </c>
      <c r="M35" s="6">
        <v>0.22490871000000001</v>
      </c>
      <c r="N35" s="9">
        <v>1.0817759999999999E-2</v>
      </c>
      <c r="O35" s="135">
        <f t="shared" si="2"/>
        <v>9.7452468E-2</v>
      </c>
      <c r="P35" s="45">
        <f t="shared" si="3"/>
        <v>5.9577779999999995E-3</v>
      </c>
    </row>
    <row r="36" spans="1:16" x14ac:dyDescent="0.2">
      <c r="A36" s="25" t="s">
        <v>35</v>
      </c>
      <c r="B36" s="16" t="s">
        <v>38</v>
      </c>
      <c r="C36" s="17" t="s">
        <v>10</v>
      </c>
      <c r="D36" s="33" t="s">
        <v>42</v>
      </c>
      <c r="E36" s="10">
        <v>3.526079E-2</v>
      </c>
      <c r="F36" s="7">
        <v>1.4074300000000001E-3</v>
      </c>
      <c r="G36" s="6">
        <v>4.6253629999999997E-2</v>
      </c>
      <c r="H36" s="7">
        <v>8.0141599999999993E-3</v>
      </c>
      <c r="I36" s="8">
        <v>8.7553400000000003E-2</v>
      </c>
      <c r="J36" s="7">
        <v>5.1522299999999998E-3</v>
      </c>
      <c r="K36" s="6">
        <v>4.4456870000000002E-2</v>
      </c>
      <c r="L36" s="7">
        <v>4.5315599999999996E-3</v>
      </c>
      <c r="M36" s="6">
        <v>0.19680437000000001</v>
      </c>
      <c r="N36" s="9">
        <v>1.9939579999999998E-2</v>
      </c>
      <c r="O36" s="135">
        <f t="shared" si="2"/>
        <v>8.2065812000000002E-2</v>
      </c>
      <c r="P36" s="45">
        <f t="shared" si="3"/>
        <v>7.808991999999999E-3</v>
      </c>
    </row>
    <row r="37" spans="1:16" x14ac:dyDescent="0.2">
      <c r="A37" s="25" t="s">
        <v>35</v>
      </c>
      <c r="B37" s="16" t="s">
        <v>38</v>
      </c>
      <c r="C37" s="17" t="s">
        <v>10</v>
      </c>
      <c r="D37" s="33" t="s">
        <v>41</v>
      </c>
      <c r="E37" s="10">
        <v>5.0001810000000001E-2</v>
      </c>
      <c r="F37" s="7">
        <v>2.6486600000000002E-3</v>
      </c>
      <c r="G37" s="6">
        <v>3.9702649999999999E-2</v>
      </c>
      <c r="H37" s="7">
        <v>3.1839699999999999E-3</v>
      </c>
      <c r="I37" s="8">
        <v>0.12586199000000001</v>
      </c>
      <c r="J37" s="7">
        <v>3.8036200000000002E-3</v>
      </c>
      <c r="K37" s="6">
        <v>4.5327930000000002E-2</v>
      </c>
      <c r="L37" s="7">
        <v>7.0705799999999999E-3</v>
      </c>
      <c r="M37" s="6">
        <v>0.24470792999999999</v>
      </c>
      <c r="N37" s="9">
        <v>8.8261899999999994E-3</v>
      </c>
      <c r="O37" s="135">
        <f t="shared" si="2"/>
        <v>0.10112046199999999</v>
      </c>
      <c r="P37" s="45">
        <f t="shared" si="3"/>
        <v>5.106603999999999E-3</v>
      </c>
    </row>
    <row r="38" spans="1:16" x14ac:dyDescent="0.2">
      <c r="A38" s="25" t="s">
        <v>35</v>
      </c>
      <c r="B38" s="16" t="s">
        <v>38</v>
      </c>
      <c r="C38" s="17" t="s">
        <v>10</v>
      </c>
      <c r="D38" s="33" t="s">
        <v>40</v>
      </c>
      <c r="E38" s="10">
        <v>4.8427409999999997E-2</v>
      </c>
      <c r="F38" s="7">
        <v>3.29481E-3</v>
      </c>
      <c r="G38" s="6">
        <v>4.2975920000000001E-2</v>
      </c>
      <c r="H38" s="7">
        <v>3.4764499999999999E-3</v>
      </c>
      <c r="I38" s="8">
        <v>0.14139207000000001</v>
      </c>
      <c r="J38" s="7">
        <v>3.27283E-3</v>
      </c>
      <c r="K38" s="6">
        <v>4.9862940000000001E-2</v>
      </c>
      <c r="L38" s="7">
        <v>6.43073E-3</v>
      </c>
      <c r="M38" s="6">
        <v>0.2542103</v>
      </c>
      <c r="N38" s="9">
        <v>9.9556899999999997E-3</v>
      </c>
      <c r="O38" s="135">
        <f t="shared" si="2"/>
        <v>0.107373728</v>
      </c>
      <c r="P38" s="45">
        <f t="shared" si="3"/>
        <v>5.2861019999999991E-3</v>
      </c>
    </row>
    <row r="39" spans="1:16" ht="17" thickBot="1" x14ac:dyDescent="0.25">
      <c r="A39" s="25" t="s">
        <v>35</v>
      </c>
      <c r="B39" s="16" t="s">
        <v>38</v>
      </c>
      <c r="C39" s="79" t="s">
        <v>10</v>
      </c>
      <c r="D39" s="133" t="s">
        <v>39</v>
      </c>
      <c r="E39" s="11">
        <v>4.32752E-2</v>
      </c>
      <c r="F39" s="20">
        <v>2.3958500000000001E-3</v>
      </c>
      <c r="G39" s="12">
        <v>4.3215740000000002E-2</v>
      </c>
      <c r="H39" s="20">
        <v>2.6631100000000002E-3</v>
      </c>
      <c r="I39" s="59">
        <v>9.1865649999999993E-2</v>
      </c>
      <c r="J39" s="20">
        <v>6.0142499999999996E-3</v>
      </c>
      <c r="K39" s="12">
        <v>5.2415249999999997E-2</v>
      </c>
      <c r="L39" s="20">
        <v>6.5278899999999997E-3</v>
      </c>
      <c r="M39" s="12">
        <v>0.24066095000000001</v>
      </c>
      <c r="N39" s="13">
        <v>7.7898000000000004E-3</v>
      </c>
      <c r="O39" s="177">
        <f t="shared" si="2"/>
        <v>9.4286557999999993E-2</v>
      </c>
      <c r="P39" s="54">
        <f t="shared" si="3"/>
        <v>5.0781799999999998E-3</v>
      </c>
    </row>
    <row r="40" spans="1:16" x14ac:dyDescent="0.2">
      <c r="A40" s="25" t="s">
        <v>35</v>
      </c>
      <c r="B40" s="16" t="s">
        <v>38</v>
      </c>
      <c r="C40" s="27" t="s">
        <v>11</v>
      </c>
      <c r="D40" s="32" t="s">
        <v>27</v>
      </c>
      <c r="E40" s="146">
        <v>3.7676420000000002E-2</v>
      </c>
      <c r="F40" s="139">
        <v>1.72397E-3</v>
      </c>
      <c r="G40" s="145">
        <v>4.7751420000000003E-2</v>
      </c>
      <c r="H40" s="139">
        <v>5.35579E-3</v>
      </c>
      <c r="I40" s="165">
        <v>0.10138334</v>
      </c>
      <c r="J40" s="139">
        <v>5.3091900000000001E-3</v>
      </c>
      <c r="K40" s="145">
        <v>4.9903950000000002E-2</v>
      </c>
      <c r="L40" s="139">
        <v>5.0239100000000004E-3</v>
      </c>
      <c r="M40" s="145">
        <v>0.19097939999999999</v>
      </c>
      <c r="N40" s="140">
        <v>1.0390679999999999E-2</v>
      </c>
      <c r="O40" s="134">
        <f>AVERAGE(E40,G40,I40,K40,M40)</f>
        <v>8.5538905999999998E-2</v>
      </c>
      <c r="P40" s="44">
        <f>AVERAGE(F40,H40,J40,L40,N40)</f>
        <v>5.5607079999999993E-3</v>
      </c>
    </row>
    <row r="41" spans="1:16" x14ac:dyDescent="0.2">
      <c r="A41" s="25" t="s">
        <v>35</v>
      </c>
      <c r="B41" s="16" t="s">
        <v>38</v>
      </c>
      <c r="C41" s="17" t="s">
        <v>11</v>
      </c>
      <c r="D41" s="33" t="s">
        <v>28</v>
      </c>
      <c r="E41" s="10">
        <v>3.7599630000000002E-2</v>
      </c>
      <c r="F41" s="7">
        <v>1.33193E-3</v>
      </c>
      <c r="G41" s="6">
        <v>4.3534330000000003E-2</v>
      </c>
      <c r="H41" s="7">
        <v>4.40779E-3</v>
      </c>
      <c r="I41" s="8">
        <v>9.975726E-2</v>
      </c>
      <c r="J41" s="7">
        <v>4.2610199999999999E-3</v>
      </c>
      <c r="K41" s="6">
        <v>5.7627619999999997E-2</v>
      </c>
      <c r="L41" s="7">
        <v>3.8728899999999999E-3</v>
      </c>
      <c r="M41" s="6">
        <v>0.19271890999999999</v>
      </c>
      <c r="N41" s="9">
        <v>1.230494E-2</v>
      </c>
      <c r="O41" s="135">
        <f t="shared" ref="O41:O57" si="4">AVERAGE(E41,G41,I41,K41,M41)</f>
        <v>8.6247549999999992E-2</v>
      </c>
      <c r="P41" s="45">
        <f t="shared" ref="P41:P57" si="5">AVERAGE(F41,H41,J41,L41,N41)</f>
        <v>5.2357140000000007E-3</v>
      </c>
    </row>
    <row r="42" spans="1:16" x14ac:dyDescent="0.2">
      <c r="A42" s="25" t="s">
        <v>35</v>
      </c>
      <c r="B42" s="16" t="s">
        <v>38</v>
      </c>
      <c r="C42" s="17" t="s">
        <v>11</v>
      </c>
      <c r="D42" s="33" t="s">
        <v>2</v>
      </c>
      <c r="E42" s="10">
        <v>4.2713470000000003E-2</v>
      </c>
      <c r="F42" s="7">
        <v>2.20447E-3</v>
      </c>
      <c r="G42" s="6">
        <v>4.2641169999999999E-2</v>
      </c>
      <c r="H42" s="7">
        <v>5.3662099999999997E-3</v>
      </c>
      <c r="I42" s="8">
        <v>0.13082808000000001</v>
      </c>
      <c r="J42" s="7">
        <v>4.3440700000000002E-3</v>
      </c>
      <c r="K42" s="6">
        <v>4.544057E-2</v>
      </c>
      <c r="L42" s="7">
        <v>5.4330899999999998E-3</v>
      </c>
      <c r="M42" s="6">
        <v>0.22611849000000001</v>
      </c>
      <c r="N42" s="9">
        <v>1.3053500000000001E-2</v>
      </c>
      <c r="O42" s="135">
        <f t="shared" si="4"/>
        <v>9.7548356000000003E-2</v>
      </c>
      <c r="P42" s="45">
        <f t="shared" si="5"/>
        <v>6.0802679999999998E-3</v>
      </c>
    </row>
    <row r="43" spans="1:16" x14ac:dyDescent="0.2">
      <c r="A43" s="25" t="s">
        <v>35</v>
      </c>
      <c r="B43" s="16" t="s">
        <v>38</v>
      </c>
      <c r="C43" s="17" t="s">
        <v>11</v>
      </c>
      <c r="D43" s="33" t="s">
        <v>3</v>
      </c>
      <c r="E43" s="10">
        <v>4.1809310000000002E-2</v>
      </c>
      <c r="F43" s="7">
        <v>2.2885200000000001E-3</v>
      </c>
      <c r="G43" s="6">
        <v>4.1044089999999998E-2</v>
      </c>
      <c r="H43" s="7">
        <v>4.6521100000000001E-3</v>
      </c>
      <c r="I43" s="8">
        <v>0.13509299999999999</v>
      </c>
      <c r="J43" s="7">
        <v>5.8285799999999999E-3</v>
      </c>
      <c r="K43" s="6">
        <v>4.6330660000000003E-2</v>
      </c>
      <c r="L43" s="7">
        <v>5.3593800000000004E-3</v>
      </c>
      <c r="M43" s="6">
        <v>0.22757511</v>
      </c>
      <c r="N43" s="9">
        <v>7.4089999999999998E-3</v>
      </c>
      <c r="O43" s="135">
        <f t="shared" si="4"/>
        <v>9.8370434000000007E-2</v>
      </c>
      <c r="P43" s="45">
        <f t="shared" si="5"/>
        <v>5.1075180000000001E-3</v>
      </c>
    </row>
    <row r="44" spans="1:16" x14ac:dyDescent="0.2">
      <c r="A44" s="25" t="s">
        <v>35</v>
      </c>
      <c r="B44" s="16" t="s">
        <v>38</v>
      </c>
      <c r="C44" s="17" t="s">
        <v>11</v>
      </c>
      <c r="D44" s="33" t="s">
        <v>4</v>
      </c>
      <c r="E44" s="10">
        <v>4.2435680000000003E-2</v>
      </c>
      <c r="F44" s="7">
        <v>1.7522E-3</v>
      </c>
      <c r="G44" s="6">
        <v>4.4375360000000003E-2</v>
      </c>
      <c r="H44" s="7">
        <v>6.2520700000000002E-3</v>
      </c>
      <c r="I44" s="8">
        <v>0.13259904</v>
      </c>
      <c r="J44" s="7">
        <v>4.04981E-3</v>
      </c>
      <c r="K44" s="6">
        <v>4.6820319999999999E-2</v>
      </c>
      <c r="L44" s="7">
        <v>4.9232700000000004E-3</v>
      </c>
      <c r="M44" s="6">
        <v>0.21972465999999999</v>
      </c>
      <c r="N44" s="9">
        <v>6.6051599999999997E-3</v>
      </c>
      <c r="O44" s="135">
        <f t="shared" si="4"/>
        <v>9.7191011999999993E-2</v>
      </c>
      <c r="P44" s="45">
        <f t="shared" si="5"/>
        <v>4.716502E-3</v>
      </c>
    </row>
    <row r="45" spans="1:16" x14ac:dyDescent="0.2">
      <c r="A45" s="25" t="s">
        <v>35</v>
      </c>
      <c r="B45" s="16" t="s">
        <v>38</v>
      </c>
      <c r="C45" s="17" t="s">
        <v>11</v>
      </c>
      <c r="D45" s="33" t="s">
        <v>5</v>
      </c>
      <c r="E45" s="10">
        <v>4.9516249999999998E-2</v>
      </c>
      <c r="F45" s="7">
        <v>2.3208199999999999E-3</v>
      </c>
      <c r="G45" s="6">
        <v>4.4450879999999998E-2</v>
      </c>
      <c r="H45" s="7">
        <v>4.0307700000000004E-3</v>
      </c>
      <c r="I45" s="8">
        <v>0.14173025</v>
      </c>
      <c r="J45" s="7">
        <v>4.3162599999999997E-3</v>
      </c>
      <c r="K45" s="6">
        <v>5.1282340000000003E-2</v>
      </c>
      <c r="L45" s="7">
        <v>8.0505899999999998E-3</v>
      </c>
      <c r="M45" s="6">
        <v>0.25354534000000001</v>
      </c>
      <c r="N45" s="9">
        <v>7.9947799999999999E-3</v>
      </c>
      <c r="O45" s="135">
        <f t="shared" si="4"/>
        <v>0.108105012</v>
      </c>
      <c r="P45" s="45">
        <f t="shared" si="5"/>
        <v>5.3426439999999997E-3</v>
      </c>
    </row>
    <row r="46" spans="1:16" x14ac:dyDescent="0.2">
      <c r="A46" s="25" t="s">
        <v>35</v>
      </c>
      <c r="B46" s="16" t="s">
        <v>38</v>
      </c>
      <c r="C46" s="17" t="s">
        <v>11</v>
      </c>
      <c r="D46" s="33" t="s">
        <v>6</v>
      </c>
      <c r="E46" s="10">
        <v>4.9103960000000002E-2</v>
      </c>
      <c r="F46" s="7">
        <v>2.98614E-3</v>
      </c>
      <c r="G46" s="6">
        <v>4.3713920000000003E-2</v>
      </c>
      <c r="H46" s="7">
        <v>4.3229699999999998E-3</v>
      </c>
      <c r="I46" s="8">
        <v>0.14167419000000001</v>
      </c>
      <c r="J46" s="7">
        <v>4.5370100000000002E-3</v>
      </c>
      <c r="K46" s="6">
        <v>5.1188379999999999E-2</v>
      </c>
      <c r="L46" s="7">
        <v>7.2127500000000004E-3</v>
      </c>
      <c r="M46" s="6">
        <v>0.25337516999999998</v>
      </c>
      <c r="N46" s="9">
        <v>8.3939800000000005E-3</v>
      </c>
      <c r="O46" s="135">
        <f t="shared" si="4"/>
        <v>0.10781112399999999</v>
      </c>
      <c r="P46" s="45">
        <f t="shared" si="5"/>
        <v>5.4905700000000002E-3</v>
      </c>
    </row>
    <row r="47" spans="1:16" x14ac:dyDescent="0.2">
      <c r="A47" s="25" t="s">
        <v>35</v>
      </c>
      <c r="B47" s="16" t="s">
        <v>38</v>
      </c>
      <c r="C47" s="17" t="s">
        <v>11</v>
      </c>
      <c r="D47" s="33" t="s">
        <v>7</v>
      </c>
      <c r="E47" s="10">
        <v>4.7488379999999997E-2</v>
      </c>
      <c r="F47" s="7">
        <v>2.4790699999999999E-3</v>
      </c>
      <c r="G47" s="6">
        <v>4.4867289999999997E-2</v>
      </c>
      <c r="H47" s="7">
        <v>3.5529300000000002E-3</v>
      </c>
      <c r="I47" s="8">
        <v>0.14388838000000001</v>
      </c>
      <c r="J47" s="7">
        <v>5.0971300000000001E-3</v>
      </c>
      <c r="K47" s="6">
        <v>4.80965E-2</v>
      </c>
      <c r="L47" s="7">
        <v>6.9605099999999996E-3</v>
      </c>
      <c r="M47" s="6">
        <v>0.25388496999999999</v>
      </c>
      <c r="N47" s="9">
        <v>6.4289300000000002E-3</v>
      </c>
      <c r="O47" s="135">
        <f t="shared" si="4"/>
        <v>0.10764510400000001</v>
      </c>
      <c r="P47" s="45">
        <f t="shared" si="5"/>
        <v>4.903714E-3</v>
      </c>
    </row>
    <row r="48" spans="1:16" x14ac:dyDescent="0.2">
      <c r="A48" s="25" t="s">
        <v>35</v>
      </c>
      <c r="B48" s="16" t="s">
        <v>38</v>
      </c>
      <c r="C48" s="17" t="s">
        <v>11</v>
      </c>
      <c r="D48" s="33" t="s">
        <v>8</v>
      </c>
      <c r="E48" s="10">
        <v>4.7636270000000001E-2</v>
      </c>
      <c r="F48" s="7">
        <v>2.59297E-3</v>
      </c>
      <c r="G48" s="6">
        <v>4.5580879999999997E-2</v>
      </c>
      <c r="H48" s="7">
        <v>4.7504799999999996E-3</v>
      </c>
      <c r="I48" s="8">
        <v>0.14377216000000001</v>
      </c>
      <c r="J48" s="7">
        <v>3.0994600000000001E-3</v>
      </c>
      <c r="K48" s="6">
        <v>5.1061950000000002E-2</v>
      </c>
      <c r="L48" s="7">
        <v>8.1062400000000007E-3</v>
      </c>
      <c r="M48" s="6">
        <v>0.25349959999999999</v>
      </c>
      <c r="N48" s="9">
        <v>7.6518200000000001E-3</v>
      </c>
      <c r="O48" s="135">
        <f t="shared" si="4"/>
        <v>0.10831017200000001</v>
      </c>
      <c r="P48" s="45">
        <f t="shared" si="5"/>
        <v>5.2401940000000001E-3</v>
      </c>
    </row>
    <row r="49" spans="1:16" x14ac:dyDescent="0.2">
      <c r="A49" s="25" t="s">
        <v>35</v>
      </c>
      <c r="B49" s="16" t="s">
        <v>38</v>
      </c>
      <c r="C49" s="17" t="s">
        <v>11</v>
      </c>
      <c r="D49" s="33" t="s">
        <v>9</v>
      </c>
      <c r="E49" s="10">
        <v>4.5555600000000002E-2</v>
      </c>
      <c r="F49" s="7">
        <v>2.5118300000000001E-3</v>
      </c>
      <c r="G49" s="6">
        <v>4.1100209999999998E-2</v>
      </c>
      <c r="H49" s="7">
        <v>5.9284300000000002E-3</v>
      </c>
      <c r="I49" s="8">
        <v>0.15006353</v>
      </c>
      <c r="J49" s="7">
        <v>3.4055700000000001E-3</v>
      </c>
      <c r="K49" s="6">
        <v>4.8537919999999998E-2</v>
      </c>
      <c r="L49" s="7">
        <v>6.52507E-3</v>
      </c>
      <c r="M49" s="6">
        <v>0.22808387999999999</v>
      </c>
      <c r="N49" s="9">
        <v>9.20289E-3</v>
      </c>
      <c r="O49" s="135">
        <f t="shared" si="4"/>
        <v>0.102668228</v>
      </c>
      <c r="P49" s="45">
        <f t="shared" si="5"/>
        <v>5.5147579999999998E-3</v>
      </c>
    </row>
    <row r="50" spans="1:16" x14ac:dyDescent="0.2">
      <c r="A50" s="25" t="s">
        <v>35</v>
      </c>
      <c r="B50" s="16" t="s">
        <v>38</v>
      </c>
      <c r="C50" s="17" t="s">
        <v>11</v>
      </c>
      <c r="D50" s="33" t="s">
        <v>46</v>
      </c>
      <c r="E50" s="10">
        <v>3.7733719999999998E-2</v>
      </c>
      <c r="F50" s="7">
        <v>2.3707799999999998E-3</v>
      </c>
      <c r="G50" s="6">
        <v>5.0409200000000001E-2</v>
      </c>
      <c r="H50" s="7">
        <v>8.8376900000000005E-3</v>
      </c>
      <c r="I50" s="8">
        <v>9.175838E-2</v>
      </c>
      <c r="J50" s="7">
        <v>4.8740099999999998E-3</v>
      </c>
      <c r="K50" s="6">
        <v>4.4230039999999998E-2</v>
      </c>
      <c r="L50" s="7">
        <v>4.7274300000000003E-3</v>
      </c>
      <c r="M50" s="6">
        <v>0.20145497000000001</v>
      </c>
      <c r="N50" s="9">
        <v>2.142985E-2</v>
      </c>
      <c r="O50" s="135">
        <f t="shared" si="4"/>
        <v>8.5117261999999999E-2</v>
      </c>
      <c r="P50" s="45">
        <f t="shared" si="5"/>
        <v>8.4479519999999999E-3</v>
      </c>
    </row>
    <row r="51" spans="1:16" x14ac:dyDescent="0.2">
      <c r="A51" s="25" t="s">
        <v>35</v>
      </c>
      <c r="B51" s="16" t="s">
        <v>38</v>
      </c>
      <c r="C51" s="17" t="s">
        <v>11</v>
      </c>
      <c r="D51" s="33" t="s">
        <v>45</v>
      </c>
      <c r="E51" s="10">
        <v>4.9730129999999997E-2</v>
      </c>
      <c r="F51" s="7">
        <v>3.2943899999999999E-3</v>
      </c>
      <c r="G51" s="6">
        <v>4.300052E-2</v>
      </c>
      <c r="H51" s="7">
        <v>3.0445400000000001E-3</v>
      </c>
      <c r="I51" s="8">
        <v>0.12274719000000001</v>
      </c>
      <c r="J51" s="7">
        <v>5.1980799999999999E-3</v>
      </c>
      <c r="K51" s="6">
        <v>4.6985159999999998E-2</v>
      </c>
      <c r="L51" s="7">
        <v>5.4309199999999997E-3</v>
      </c>
      <c r="M51" s="6">
        <v>0.24199994999999999</v>
      </c>
      <c r="N51" s="9">
        <v>9.9953400000000001E-3</v>
      </c>
      <c r="O51" s="135">
        <f t="shared" si="4"/>
        <v>0.10089258999999999</v>
      </c>
      <c r="P51" s="45">
        <f t="shared" si="5"/>
        <v>5.3926539999999993E-3</v>
      </c>
    </row>
    <row r="52" spans="1:16" x14ac:dyDescent="0.2">
      <c r="A52" s="25" t="s">
        <v>35</v>
      </c>
      <c r="B52" s="16" t="s">
        <v>38</v>
      </c>
      <c r="C52" s="17" t="s">
        <v>11</v>
      </c>
      <c r="D52" s="33" t="s">
        <v>44</v>
      </c>
      <c r="E52" s="10">
        <v>4.4571199999999998E-2</v>
      </c>
      <c r="F52" s="7">
        <v>2.1006599999999999E-3</v>
      </c>
      <c r="G52" s="6">
        <v>4.2164790000000001E-2</v>
      </c>
      <c r="H52" s="7">
        <v>2.5060999999999998E-3</v>
      </c>
      <c r="I52" s="8">
        <v>8.1236000000000003E-2</v>
      </c>
      <c r="J52" s="7">
        <v>4.6901900000000003E-3</v>
      </c>
      <c r="K52" s="6">
        <v>4.7470739999999997E-2</v>
      </c>
      <c r="L52" s="7">
        <v>4.9174400000000004E-3</v>
      </c>
      <c r="M52" s="6">
        <v>0.22759662999999999</v>
      </c>
      <c r="N52" s="9">
        <v>8.2852099999999995E-3</v>
      </c>
      <c r="O52" s="135">
        <f t="shared" si="4"/>
        <v>8.8607872000000004E-2</v>
      </c>
      <c r="P52" s="45">
        <f t="shared" si="5"/>
        <v>4.4999200000000001E-3</v>
      </c>
    </row>
    <row r="53" spans="1:16" x14ac:dyDescent="0.2">
      <c r="A53" s="25" t="s">
        <v>35</v>
      </c>
      <c r="B53" s="16" t="s">
        <v>38</v>
      </c>
      <c r="C53" s="17" t="s">
        <v>11</v>
      </c>
      <c r="D53" s="33" t="s">
        <v>43</v>
      </c>
      <c r="E53" s="10">
        <v>3.9897750000000003E-2</v>
      </c>
      <c r="F53" s="7">
        <v>2.8932900000000002E-3</v>
      </c>
      <c r="G53" s="6">
        <v>4.7144119999999998E-2</v>
      </c>
      <c r="H53" s="7">
        <v>5.7191899999999999E-3</v>
      </c>
      <c r="I53" s="8">
        <v>0.13172797999999999</v>
      </c>
      <c r="J53" s="7">
        <v>4.8299500000000004E-3</v>
      </c>
      <c r="K53" s="6">
        <v>4.607207E-2</v>
      </c>
      <c r="L53" s="7">
        <v>5.5635299999999997E-3</v>
      </c>
      <c r="M53" s="6">
        <v>0.20896001</v>
      </c>
      <c r="N53" s="9">
        <v>1.8695529999999998E-2</v>
      </c>
      <c r="O53" s="135">
        <f t="shared" si="4"/>
        <v>9.4760386000000002E-2</v>
      </c>
      <c r="P53" s="45">
        <f t="shared" si="5"/>
        <v>7.5402980000000008E-3</v>
      </c>
    </row>
    <row r="54" spans="1:16" x14ac:dyDescent="0.2">
      <c r="A54" s="25" t="s">
        <v>35</v>
      </c>
      <c r="B54" s="16" t="s">
        <v>38</v>
      </c>
      <c r="C54" s="17" t="s">
        <v>11</v>
      </c>
      <c r="D54" s="33" t="s">
        <v>42</v>
      </c>
      <c r="E54" s="10">
        <v>3.6677260000000003E-2</v>
      </c>
      <c r="F54" s="7">
        <v>1.9515400000000001E-3</v>
      </c>
      <c r="G54" s="6">
        <v>4.9805410000000001E-2</v>
      </c>
      <c r="H54" s="7">
        <v>8.0120199999999999E-3</v>
      </c>
      <c r="I54" s="8">
        <v>9.1588760000000005E-2</v>
      </c>
      <c r="J54" s="7">
        <v>6.1035600000000001E-3</v>
      </c>
      <c r="K54" s="6">
        <v>4.6438880000000002E-2</v>
      </c>
      <c r="L54" s="7">
        <v>4.4206799999999997E-3</v>
      </c>
      <c r="M54" s="6">
        <v>0.19869265</v>
      </c>
      <c r="N54" s="9">
        <v>2.3287100000000002E-2</v>
      </c>
      <c r="O54" s="135">
        <f t="shared" si="4"/>
        <v>8.4640592000000001E-2</v>
      </c>
      <c r="P54" s="45">
        <f t="shared" si="5"/>
        <v>8.7549800000000007E-3</v>
      </c>
    </row>
    <row r="55" spans="1:16" x14ac:dyDescent="0.2">
      <c r="A55" s="25" t="s">
        <v>35</v>
      </c>
      <c r="B55" s="16" t="s">
        <v>38</v>
      </c>
      <c r="C55" s="17" t="s">
        <v>11</v>
      </c>
      <c r="D55" s="33" t="s">
        <v>41</v>
      </c>
      <c r="E55" s="10">
        <v>5.1061969999999998E-2</v>
      </c>
      <c r="F55" s="7">
        <v>3.2078900000000001E-3</v>
      </c>
      <c r="G55" s="6">
        <v>3.9307700000000001E-2</v>
      </c>
      <c r="H55" s="7">
        <v>3.5038999999999999E-3</v>
      </c>
      <c r="I55" s="8">
        <v>0.12647559999999999</v>
      </c>
      <c r="J55" s="7">
        <v>5.0618800000000004E-3</v>
      </c>
      <c r="K55" s="6">
        <v>4.6194539999999999E-2</v>
      </c>
      <c r="L55" s="7">
        <v>5.0676799999999998E-3</v>
      </c>
      <c r="M55" s="6">
        <v>0.24749143000000001</v>
      </c>
      <c r="N55" s="9">
        <v>1.0926959999999999E-2</v>
      </c>
      <c r="O55" s="135">
        <f t="shared" si="4"/>
        <v>0.10210624799999998</v>
      </c>
      <c r="P55" s="45">
        <f t="shared" si="5"/>
        <v>5.5536619999999991E-3</v>
      </c>
    </row>
    <row r="56" spans="1:16" x14ac:dyDescent="0.2">
      <c r="A56" s="25" t="s">
        <v>35</v>
      </c>
      <c r="B56" s="16" t="s">
        <v>38</v>
      </c>
      <c r="C56" s="17" t="s">
        <v>11</v>
      </c>
      <c r="D56" s="33" t="s">
        <v>40</v>
      </c>
      <c r="E56" s="10">
        <v>4.8523780000000002E-2</v>
      </c>
      <c r="F56" s="7">
        <v>2.58647E-3</v>
      </c>
      <c r="G56" s="6">
        <v>4.485223E-2</v>
      </c>
      <c r="H56" s="7">
        <v>3.9350399999999999E-3</v>
      </c>
      <c r="I56" s="8">
        <v>0.13943943</v>
      </c>
      <c r="J56" s="7">
        <v>5.61416E-3</v>
      </c>
      <c r="K56" s="6">
        <v>5.0940819999999998E-2</v>
      </c>
      <c r="L56" s="7">
        <v>8.8609399999999994E-3</v>
      </c>
      <c r="M56" s="6">
        <v>0.25204217000000001</v>
      </c>
      <c r="N56" s="9">
        <v>1.3000930000000001E-2</v>
      </c>
      <c r="O56" s="135">
        <f t="shared" si="4"/>
        <v>0.107159686</v>
      </c>
      <c r="P56" s="45">
        <f t="shared" si="5"/>
        <v>6.7995080000000001E-3</v>
      </c>
    </row>
    <row r="57" spans="1:16" ht="17" thickBot="1" x14ac:dyDescent="0.25">
      <c r="A57" s="26" t="s">
        <v>35</v>
      </c>
      <c r="B57" s="23" t="s">
        <v>38</v>
      </c>
      <c r="C57" s="18" t="s">
        <v>11</v>
      </c>
      <c r="D57" s="34" t="s">
        <v>39</v>
      </c>
      <c r="E57" s="11">
        <v>4.227289E-2</v>
      </c>
      <c r="F57" s="20">
        <v>1.9676699999999999E-3</v>
      </c>
      <c r="G57" s="12">
        <v>4.2168860000000002E-2</v>
      </c>
      <c r="H57" s="20">
        <v>3.0389100000000001E-3</v>
      </c>
      <c r="I57" s="59">
        <v>8.5491189999999995E-2</v>
      </c>
      <c r="J57" s="20">
        <v>4.3824299999999997E-3</v>
      </c>
      <c r="K57" s="12">
        <v>5.2067660000000002E-2</v>
      </c>
      <c r="L57" s="20">
        <v>5.4288599999999998E-3</v>
      </c>
      <c r="M57" s="12">
        <v>0.24190965</v>
      </c>
      <c r="N57" s="13">
        <v>7.8860800000000002E-3</v>
      </c>
      <c r="O57" s="136">
        <f t="shared" si="4"/>
        <v>9.2782049999999991E-2</v>
      </c>
      <c r="P57" s="47">
        <f t="shared" si="5"/>
        <v>4.5407900000000003E-3</v>
      </c>
    </row>
    <row r="60" spans="1:16" x14ac:dyDescent="0.2">
      <c r="E60"/>
      <c r="I60"/>
      <c r="K60"/>
    </row>
    <row r="61" spans="1:16" x14ac:dyDescent="0.2">
      <c r="E61"/>
      <c r="I61"/>
      <c r="K61"/>
    </row>
    <row r="62" spans="1:16" x14ac:dyDescent="0.2">
      <c r="E62"/>
      <c r="I62"/>
      <c r="K62"/>
    </row>
    <row r="63" spans="1:16" x14ac:dyDescent="0.2">
      <c r="E63"/>
      <c r="I63"/>
      <c r="K63"/>
    </row>
    <row r="64" spans="1:16" x14ac:dyDescent="0.2">
      <c r="E64"/>
      <c r="I64"/>
      <c r="K64"/>
    </row>
    <row r="65" spans="5:11" x14ac:dyDescent="0.2">
      <c r="E65"/>
      <c r="I65"/>
      <c r="K65"/>
    </row>
    <row r="66" spans="5:11" x14ac:dyDescent="0.2">
      <c r="E66"/>
      <c r="I66"/>
      <c r="K66"/>
    </row>
    <row r="67" spans="5:11" x14ac:dyDescent="0.2">
      <c r="E67"/>
      <c r="I67"/>
      <c r="K67"/>
    </row>
    <row r="68" spans="5:11" x14ac:dyDescent="0.2">
      <c r="E68"/>
      <c r="I68"/>
      <c r="K68"/>
    </row>
    <row r="69" spans="5:11" x14ac:dyDescent="0.2">
      <c r="E69"/>
      <c r="I69"/>
      <c r="K69"/>
    </row>
    <row r="70" spans="5:11" x14ac:dyDescent="0.2">
      <c r="E70"/>
      <c r="I70"/>
      <c r="K70"/>
    </row>
    <row r="71" spans="5:11" x14ac:dyDescent="0.2">
      <c r="E71"/>
      <c r="I71"/>
      <c r="K71"/>
    </row>
    <row r="72" spans="5:11" x14ac:dyDescent="0.2">
      <c r="E72"/>
      <c r="I72"/>
      <c r="K72"/>
    </row>
    <row r="73" spans="5:11" x14ac:dyDescent="0.2">
      <c r="E73"/>
      <c r="I73"/>
      <c r="K73"/>
    </row>
    <row r="74" spans="5:11" x14ac:dyDescent="0.2">
      <c r="E74"/>
      <c r="I74"/>
      <c r="K74"/>
    </row>
    <row r="75" spans="5:11" x14ac:dyDescent="0.2">
      <c r="E75"/>
      <c r="I75"/>
      <c r="K75"/>
    </row>
    <row r="76" spans="5:11" x14ac:dyDescent="0.2">
      <c r="E76"/>
      <c r="I76"/>
      <c r="K76"/>
    </row>
    <row r="77" spans="5:11" x14ac:dyDescent="0.2">
      <c r="E77"/>
      <c r="I77"/>
      <c r="K77"/>
    </row>
    <row r="78" spans="5:11" x14ac:dyDescent="0.2">
      <c r="E78"/>
      <c r="I78"/>
      <c r="K78"/>
    </row>
    <row r="79" spans="5:11" x14ac:dyDescent="0.2">
      <c r="E79"/>
      <c r="I79"/>
      <c r="K79"/>
    </row>
    <row r="80" spans="5:11" x14ac:dyDescent="0.2">
      <c r="E80"/>
      <c r="I80"/>
      <c r="K80"/>
    </row>
    <row r="81" spans="5:11" x14ac:dyDescent="0.2">
      <c r="E81"/>
      <c r="I81"/>
      <c r="K81"/>
    </row>
    <row r="82" spans="5:11" x14ac:dyDescent="0.2">
      <c r="E82"/>
      <c r="I82"/>
      <c r="K82"/>
    </row>
    <row r="83" spans="5:11" x14ac:dyDescent="0.2">
      <c r="E83"/>
      <c r="I83"/>
      <c r="K83"/>
    </row>
    <row r="84" spans="5:11" x14ac:dyDescent="0.2">
      <c r="E84"/>
      <c r="I84"/>
      <c r="K84"/>
    </row>
    <row r="85" spans="5:11" x14ac:dyDescent="0.2">
      <c r="E85"/>
      <c r="I85"/>
      <c r="K85"/>
    </row>
    <row r="86" spans="5:11" x14ac:dyDescent="0.2">
      <c r="E86"/>
      <c r="I86"/>
      <c r="K86"/>
    </row>
    <row r="87" spans="5:11" x14ac:dyDescent="0.2">
      <c r="E87"/>
      <c r="I87"/>
      <c r="K87"/>
    </row>
    <row r="88" spans="5:11" x14ac:dyDescent="0.2">
      <c r="E88"/>
      <c r="I88"/>
      <c r="K88"/>
    </row>
    <row r="89" spans="5:11" x14ac:dyDescent="0.2">
      <c r="E89"/>
      <c r="I89"/>
      <c r="K89"/>
    </row>
    <row r="90" spans="5:11" x14ac:dyDescent="0.2">
      <c r="E90"/>
      <c r="I90"/>
      <c r="K90"/>
    </row>
    <row r="91" spans="5:11" x14ac:dyDescent="0.2">
      <c r="E91"/>
      <c r="I91"/>
      <c r="K91"/>
    </row>
    <row r="92" spans="5:11" x14ac:dyDescent="0.2">
      <c r="E92"/>
      <c r="I92"/>
      <c r="K92"/>
    </row>
    <row r="93" spans="5:11" x14ac:dyDescent="0.2">
      <c r="E93"/>
      <c r="I93"/>
      <c r="K93"/>
    </row>
    <row r="94" spans="5:11" x14ac:dyDescent="0.2">
      <c r="E94"/>
      <c r="I94"/>
      <c r="K94"/>
    </row>
    <row r="95" spans="5:11" x14ac:dyDescent="0.2">
      <c r="E95"/>
      <c r="I95"/>
      <c r="K95"/>
    </row>
    <row r="96" spans="5:11" x14ac:dyDescent="0.2">
      <c r="E96"/>
      <c r="I96"/>
      <c r="K96"/>
    </row>
    <row r="97" spans="5:11" x14ac:dyDescent="0.2">
      <c r="E97"/>
      <c r="I97"/>
      <c r="K97"/>
    </row>
    <row r="98" spans="5:11" x14ac:dyDescent="0.2">
      <c r="E98"/>
      <c r="I98"/>
      <c r="K98"/>
    </row>
    <row r="99" spans="5:11" x14ac:dyDescent="0.2">
      <c r="E99"/>
      <c r="I99"/>
      <c r="K99"/>
    </row>
    <row r="100" spans="5:11" x14ac:dyDescent="0.2">
      <c r="E100"/>
      <c r="I100"/>
      <c r="K100"/>
    </row>
    <row r="101" spans="5:11" x14ac:dyDescent="0.2">
      <c r="E101"/>
      <c r="I101"/>
      <c r="K101"/>
    </row>
    <row r="102" spans="5:11" x14ac:dyDescent="0.2">
      <c r="E102"/>
      <c r="I102"/>
      <c r="K102"/>
    </row>
    <row r="103" spans="5:11" x14ac:dyDescent="0.2">
      <c r="E103"/>
      <c r="I103"/>
      <c r="K103"/>
    </row>
    <row r="104" spans="5:11" x14ac:dyDescent="0.2">
      <c r="E104"/>
      <c r="I104"/>
      <c r="K104"/>
    </row>
    <row r="105" spans="5:11" x14ac:dyDescent="0.2">
      <c r="E105"/>
      <c r="I105"/>
      <c r="K105"/>
    </row>
    <row r="106" spans="5:11" x14ac:dyDescent="0.2">
      <c r="E106"/>
      <c r="I106"/>
      <c r="K106"/>
    </row>
    <row r="107" spans="5:11" x14ac:dyDescent="0.2">
      <c r="E107"/>
      <c r="I107"/>
      <c r="K107"/>
    </row>
    <row r="108" spans="5:11" x14ac:dyDescent="0.2">
      <c r="E108"/>
      <c r="I108"/>
      <c r="K108"/>
    </row>
    <row r="109" spans="5:11" x14ac:dyDescent="0.2">
      <c r="E109"/>
      <c r="I109"/>
      <c r="K109"/>
    </row>
    <row r="110" spans="5:11" x14ac:dyDescent="0.2">
      <c r="E110"/>
      <c r="I110"/>
      <c r="K110"/>
    </row>
    <row r="111" spans="5:11" x14ac:dyDescent="0.2">
      <c r="E111"/>
      <c r="I111"/>
      <c r="K111"/>
    </row>
    <row r="112" spans="5:11" x14ac:dyDescent="0.2">
      <c r="E112"/>
      <c r="I112"/>
      <c r="K112"/>
    </row>
    <row r="113" spans="5:11" x14ac:dyDescent="0.2">
      <c r="E113"/>
      <c r="I113"/>
      <c r="K113"/>
    </row>
  </sheetData>
  <conditionalFormatting sqref="O4:O57">
    <cfRule type="top10" dxfId="14" priority="1" percent="1" bottom="1" rank="10"/>
    <cfRule type="top10" dxfId="13" priority="41" percent="1" bottom="1" rank="10"/>
    <cfRule type="cellIs" dxfId="12" priority="42" operator="lessThan">
      <formula>$O$3</formula>
    </cfRule>
  </conditionalFormatting>
  <conditionalFormatting sqref="P4:P57">
    <cfRule type="cellIs" dxfId="11" priority="2" operator="lessThan">
      <formula>$P$3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023-EE94-0847-8B77-3D2AE3F41994}">
  <dimension ref="A1:R113"/>
  <sheetViews>
    <sheetView topLeftCell="B1" zoomScaleNormal="100" workbookViewId="0">
      <selection activeCell="S65" sqref="S65"/>
    </sheetView>
  </sheetViews>
  <sheetFormatPr baseColWidth="10" defaultRowHeight="16" x14ac:dyDescent="0.2"/>
  <cols>
    <col min="1" max="1" width="7.6640625" bestFit="1" customWidth="1"/>
    <col min="2" max="2" width="9.1640625" bestFit="1" customWidth="1"/>
    <col min="3" max="3" width="33.5" bestFit="1" customWidth="1"/>
    <col min="4" max="4" width="18.5" bestFit="1" customWidth="1"/>
    <col min="5" max="5" width="15.5" style="56" bestFit="1" customWidth="1"/>
    <col min="6" max="6" width="15.5" style="48" bestFit="1" customWidth="1"/>
    <col min="7" max="7" width="15.1640625" style="56" bestFit="1" customWidth="1"/>
    <col min="8" max="8" width="15.1640625" style="48" bestFit="1" customWidth="1"/>
    <col min="9" max="9" width="15.1640625" style="56" bestFit="1" customWidth="1"/>
    <col min="10" max="10" width="15.1640625" style="48" bestFit="1" customWidth="1"/>
    <col min="11" max="11" width="15.1640625" style="56" bestFit="1" customWidth="1"/>
    <col min="12" max="12" width="15.1640625" style="48" bestFit="1" customWidth="1"/>
    <col min="13" max="13" width="15.1640625" style="56" bestFit="1" customWidth="1"/>
    <col min="14" max="14" width="15.1640625" style="48" bestFit="1" customWidth="1"/>
    <col min="15" max="15" width="15.1640625" style="56" customWidth="1"/>
    <col min="16" max="16" width="15.1640625" style="48" customWidth="1"/>
  </cols>
  <sheetData>
    <row r="1" spans="1:18" ht="17" thickBot="1" x14ac:dyDescent="0.25">
      <c r="E1" s="55" t="s">
        <v>12</v>
      </c>
    </row>
    <row r="2" spans="1:18" ht="17" thickBo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55" t="s">
        <v>17</v>
      </c>
      <c r="F2" s="49" t="s">
        <v>18</v>
      </c>
      <c r="G2" s="51" t="s">
        <v>19</v>
      </c>
      <c r="H2" s="49" t="s">
        <v>20</v>
      </c>
      <c r="I2" s="51" t="s">
        <v>21</v>
      </c>
      <c r="J2" s="49" t="s">
        <v>22</v>
      </c>
      <c r="K2" s="51" t="s">
        <v>30</v>
      </c>
      <c r="L2" s="49" t="s">
        <v>31</v>
      </c>
      <c r="M2" s="51" t="s">
        <v>33</v>
      </c>
      <c r="N2" s="49" t="s">
        <v>34</v>
      </c>
      <c r="O2" s="51" t="s">
        <v>36</v>
      </c>
      <c r="P2" s="63" t="s">
        <v>37</v>
      </c>
      <c r="Q2" s="4" t="s">
        <v>23</v>
      </c>
      <c r="R2" s="19" t="s">
        <v>24</v>
      </c>
    </row>
    <row r="3" spans="1:18" ht="17" thickBot="1" x14ac:dyDescent="0.25">
      <c r="A3" s="24" t="s">
        <v>35</v>
      </c>
      <c r="B3" s="2" t="s">
        <v>38</v>
      </c>
      <c r="C3" s="75" t="s">
        <v>25</v>
      </c>
      <c r="D3" s="75" t="s">
        <v>32</v>
      </c>
      <c r="E3" s="38">
        <v>4.124063E-2</v>
      </c>
      <c r="F3" s="37">
        <v>5.2564700000000001E-3</v>
      </c>
      <c r="G3" s="60">
        <v>4.6665739999999997E-2</v>
      </c>
      <c r="H3" s="49">
        <v>2.8659919999999998E-2</v>
      </c>
      <c r="I3" s="60">
        <v>0.13822539</v>
      </c>
      <c r="J3" s="50">
        <v>1.7362249999999999E-2</v>
      </c>
      <c r="K3" s="51">
        <v>3.8372669999999998E-2</v>
      </c>
      <c r="L3" s="50">
        <v>6.5309699999999997E-3</v>
      </c>
      <c r="M3" s="77">
        <v>0.41904955999999999</v>
      </c>
      <c r="N3" s="50">
        <v>0.14588071</v>
      </c>
      <c r="O3" s="77">
        <v>0.10280528</v>
      </c>
      <c r="P3" s="50">
        <v>2.8388670000000001E-2</v>
      </c>
      <c r="Q3" s="100">
        <f>AVERAGE(E3,G3,I3,K3,M3,O3)</f>
        <v>0.13105987833333335</v>
      </c>
      <c r="R3" s="52">
        <f>AVERAGE(F3,H3,J3,L3,N3,P3)</f>
        <v>3.8679831666666664E-2</v>
      </c>
    </row>
    <row r="4" spans="1:18" x14ac:dyDescent="0.2">
      <c r="A4" s="25" t="s">
        <v>35</v>
      </c>
      <c r="B4" s="16" t="s">
        <v>38</v>
      </c>
      <c r="C4" s="27" t="s">
        <v>1</v>
      </c>
      <c r="D4" s="27" t="s">
        <v>27</v>
      </c>
      <c r="E4" s="95">
        <v>4.4866540000000003E-2</v>
      </c>
      <c r="F4" s="29">
        <v>6.86508E-3</v>
      </c>
      <c r="G4" s="57">
        <v>3.0459670000000001E-2</v>
      </c>
      <c r="H4" s="29">
        <v>2.8242900000000001E-3</v>
      </c>
      <c r="I4" s="57">
        <v>0.1223558</v>
      </c>
      <c r="J4" s="29">
        <v>5.4711100000000004E-3</v>
      </c>
      <c r="K4" s="57">
        <v>4.4104640000000001E-2</v>
      </c>
      <c r="L4" s="29">
        <v>4.5769699999999996E-3</v>
      </c>
      <c r="M4" s="57">
        <v>0.40644281999999998</v>
      </c>
      <c r="N4" s="29">
        <v>9.3662599999999995E-3</v>
      </c>
      <c r="O4" s="57">
        <v>6.5262970000000003E-2</v>
      </c>
      <c r="P4" s="64">
        <v>7.3929699999999996E-3</v>
      </c>
      <c r="Q4" s="99">
        <f>AVERAGE(E4,G4,I4,K4,M4,O4)</f>
        <v>0.11891540666666667</v>
      </c>
      <c r="R4" s="61">
        <f>AVERAGE(F4,H4,J4,L4,N4,P4)</f>
        <v>6.0827799999999994E-3</v>
      </c>
    </row>
    <row r="5" spans="1:18" x14ac:dyDescent="0.2">
      <c r="A5" s="25" t="s">
        <v>35</v>
      </c>
      <c r="B5" s="16" t="s">
        <v>38</v>
      </c>
      <c r="C5" s="17" t="s">
        <v>1</v>
      </c>
      <c r="D5" s="17" t="s">
        <v>28</v>
      </c>
      <c r="E5" s="96">
        <v>4.3287640000000002E-2</v>
      </c>
      <c r="F5" s="7">
        <v>5.7434000000000001E-3</v>
      </c>
      <c r="G5" s="8">
        <v>3.4279280000000002E-2</v>
      </c>
      <c r="H5" s="7">
        <v>1.864708E-2</v>
      </c>
      <c r="I5" s="8">
        <v>0.12115736000000001</v>
      </c>
      <c r="J5" s="7">
        <v>6.8932899999999998E-3</v>
      </c>
      <c r="K5" s="8">
        <v>4.4866830000000003E-2</v>
      </c>
      <c r="L5" s="7">
        <v>3.9082500000000003E-3</v>
      </c>
      <c r="M5" s="8">
        <v>0.41077065000000001</v>
      </c>
      <c r="N5" s="7">
        <v>1.205259E-2</v>
      </c>
      <c r="O5" s="8">
        <v>6.6624760000000005E-2</v>
      </c>
      <c r="P5" s="65">
        <v>1.3140570000000001E-2</v>
      </c>
      <c r="Q5" s="103">
        <f t="shared" ref="Q5:Q21" si="0">AVERAGE(E5,G5,I5,K5,M5,O5)</f>
        <v>0.12016442000000001</v>
      </c>
      <c r="R5" s="62">
        <f t="shared" ref="R5:R21" si="1">AVERAGE(F5,H5,J5,L5,N5,P5)</f>
        <v>1.0064196666666669E-2</v>
      </c>
    </row>
    <row r="6" spans="1:18" x14ac:dyDescent="0.2">
      <c r="A6" s="25" t="s">
        <v>35</v>
      </c>
      <c r="B6" s="16" t="s">
        <v>38</v>
      </c>
      <c r="C6" s="17" t="s">
        <v>1</v>
      </c>
      <c r="D6" s="17" t="s">
        <v>2</v>
      </c>
      <c r="E6" s="96">
        <v>4.55285E-2</v>
      </c>
      <c r="F6" s="7">
        <v>4.9106799999999997E-3</v>
      </c>
      <c r="G6" s="8">
        <v>2.9073539999999998E-2</v>
      </c>
      <c r="H6" s="7">
        <v>4.4313099999999999E-3</v>
      </c>
      <c r="I6" s="8">
        <v>0.14735382999999999</v>
      </c>
      <c r="J6" s="7">
        <v>3.7643300000000002E-3</v>
      </c>
      <c r="K6" s="8">
        <v>3.9486420000000001E-2</v>
      </c>
      <c r="L6" s="7">
        <v>5.3157999999999999E-3</v>
      </c>
      <c r="M6" s="8">
        <v>0.38812867000000001</v>
      </c>
      <c r="N6" s="7">
        <v>5.8113399999999999E-3</v>
      </c>
      <c r="O6" s="8">
        <v>9.04277E-2</v>
      </c>
      <c r="P6" s="65">
        <v>3.1066320000000001E-2</v>
      </c>
      <c r="Q6" s="103">
        <f t="shared" si="0"/>
        <v>0.12333311000000001</v>
      </c>
      <c r="R6" s="62">
        <f t="shared" si="1"/>
        <v>9.21663E-3</v>
      </c>
    </row>
    <row r="7" spans="1:18" x14ac:dyDescent="0.2">
      <c r="A7" s="25" t="s">
        <v>35</v>
      </c>
      <c r="B7" s="16" t="s">
        <v>38</v>
      </c>
      <c r="C7" s="17" t="s">
        <v>1</v>
      </c>
      <c r="D7" s="17" t="s">
        <v>3</v>
      </c>
      <c r="E7" s="96">
        <v>4.601206E-2</v>
      </c>
      <c r="F7" s="7">
        <v>5.7004500000000001E-3</v>
      </c>
      <c r="G7" s="8">
        <v>2.868648E-2</v>
      </c>
      <c r="H7" s="7">
        <v>3.50841E-3</v>
      </c>
      <c r="I7" s="8">
        <v>0.14768358000000001</v>
      </c>
      <c r="J7" s="7">
        <v>3.5889300000000002E-3</v>
      </c>
      <c r="K7" s="8">
        <v>4.0978769999999998E-2</v>
      </c>
      <c r="L7" s="7">
        <v>5.8720899999999999E-3</v>
      </c>
      <c r="M7" s="8">
        <v>0.38790235000000001</v>
      </c>
      <c r="N7" s="7">
        <v>7.4712600000000004E-3</v>
      </c>
      <c r="O7" s="8">
        <v>8.4528000000000006E-2</v>
      </c>
      <c r="P7" s="65">
        <v>2.478723E-2</v>
      </c>
      <c r="Q7" s="103">
        <f t="shared" si="0"/>
        <v>0.12263187333333335</v>
      </c>
      <c r="R7" s="62">
        <f t="shared" si="1"/>
        <v>8.4880616666666662E-3</v>
      </c>
    </row>
    <row r="8" spans="1:18" x14ac:dyDescent="0.2">
      <c r="A8" s="25" t="s">
        <v>35</v>
      </c>
      <c r="B8" s="16" t="s">
        <v>38</v>
      </c>
      <c r="C8" s="17" t="s">
        <v>1</v>
      </c>
      <c r="D8" s="17" t="s">
        <v>4</v>
      </c>
      <c r="E8" s="96">
        <v>4.7330089999999998E-2</v>
      </c>
      <c r="F8" s="7">
        <v>8.5139199999999995E-3</v>
      </c>
      <c r="G8" s="8">
        <v>3.1225050000000001E-2</v>
      </c>
      <c r="H8" s="7">
        <v>3.4738199999999999E-3</v>
      </c>
      <c r="I8" s="8">
        <v>0.14701354999999999</v>
      </c>
      <c r="J8" s="7">
        <v>4.4216000000000004E-3</v>
      </c>
      <c r="K8" s="8">
        <v>4.1454379999999999E-2</v>
      </c>
      <c r="L8" s="7">
        <v>4.7191799999999999E-3</v>
      </c>
      <c r="M8" s="8">
        <v>0.39101383000000001</v>
      </c>
      <c r="N8" s="7">
        <v>7.0162100000000002E-3</v>
      </c>
      <c r="O8" s="8">
        <v>8.365554E-2</v>
      </c>
      <c r="P8" s="65">
        <v>2.575378E-2</v>
      </c>
      <c r="Q8" s="103">
        <f t="shared" si="0"/>
        <v>0.12361540666666665</v>
      </c>
      <c r="R8" s="62">
        <f t="shared" si="1"/>
        <v>8.983085E-3</v>
      </c>
    </row>
    <row r="9" spans="1:18" x14ac:dyDescent="0.2">
      <c r="A9" s="25" t="s">
        <v>35</v>
      </c>
      <c r="B9" s="16" t="s">
        <v>38</v>
      </c>
      <c r="C9" s="17" t="s">
        <v>1</v>
      </c>
      <c r="D9" s="17" t="s">
        <v>5</v>
      </c>
      <c r="E9" s="96">
        <v>3.9983020000000001E-2</v>
      </c>
      <c r="F9" s="7">
        <v>3.53068E-3</v>
      </c>
      <c r="G9" s="8">
        <v>4.2672290000000002E-2</v>
      </c>
      <c r="H9" s="7">
        <v>7.4625400000000001E-3</v>
      </c>
      <c r="I9" s="8">
        <v>0.14271833</v>
      </c>
      <c r="J9" s="7">
        <v>2.617243E-2</v>
      </c>
      <c r="K9" s="8">
        <v>4.34422E-2</v>
      </c>
      <c r="L9" s="7">
        <v>6.3288700000000003E-3</v>
      </c>
      <c r="M9" s="8">
        <v>0.45596385</v>
      </c>
      <c r="N9" s="7">
        <v>0.12424684</v>
      </c>
      <c r="O9" s="8">
        <v>0.12053125000000001</v>
      </c>
      <c r="P9" s="65">
        <v>2.9379639999999999E-2</v>
      </c>
      <c r="Q9" s="103">
        <f t="shared" si="0"/>
        <v>0.14088515666666668</v>
      </c>
      <c r="R9" s="62">
        <f t="shared" si="1"/>
        <v>3.2853500000000001E-2</v>
      </c>
    </row>
    <row r="10" spans="1:18" x14ac:dyDescent="0.2">
      <c r="A10" s="25" t="s">
        <v>35</v>
      </c>
      <c r="B10" s="16" t="s">
        <v>38</v>
      </c>
      <c r="C10" s="17" t="s">
        <v>1</v>
      </c>
      <c r="D10" s="17" t="s">
        <v>6</v>
      </c>
      <c r="E10" s="96">
        <v>3.9832010000000001E-2</v>
      </c>
      <c r="F10" s="7">
        <v>4.8800299999999996E-3</v>
      </c>
      <c r="G10" s="8">
        <v>4.8011749999999999E-2</v>
      </c>
      <c r="H10" s="7">
        <v>1.21142E-2</v>
      </c>
      <c r="I10" s="8">
        <v>0.13820574999999999</v>
      </c>
      <c r="J10" s="7">
        <v>3.4375650000000001E-2</v>
      </c>
      <c r="K10" s="8">
        <v>4.6410170000000001E-2</v>
      </c>
      <c r="L10" s="7">
        <v>8.9982199999999995E-3</v>
      </c>
      <c r="M10" s="8">
        <v>0.49523430000000002</v>
      </c>
      <c r="N10" s="7">
        <v>0.15249952999999999</v>
      </c>
      <c r="O10" s="8">
        <v>0.12610985</v>
      </c>
      <c r="P10" s="65">
        <v>3.3830859999999997E-2</v>
      </c>
      <c r="Q10" s="103">
        <f t="shared" si="0"/>
        <v>0.14896730499999999</v>
      </c>
      <c r="R10" s="62">
        <f t="shared" si="1"/>
        <v>4.1116414999999996E-2</v>
      </c>
    </row>
    <row r="11" spans="1:18" x14ac:dyDescent="0.2">
      <c r="A11" s="25" t="s">
        <v>35</v>
      </c>
      <c r="B11" s="16" t="s">
        <v>38</v>
      </c>
      <c r="C11" s="17" t="s">
        <v>1</v>
      </c>
      <c r="D11" s="17" t="s">
        <v>7</v>
      </c>
      <c r="E11" s="96">
        <v>3.877158E-2</v>
      </c>
      <c r="F11" s="7">
        <v>4.7082499999999998E-3</v>
      </c>
      <c r="G11" s="8">
        <v>3.8343149999999999E-2</v>
      </c>
      <c r="H11" s="7">
        <v>2.3722999999999999E-3</v>
      </c>
      <c r="I11" s="8">
        <v>0.15570138</v>
      </c>
      <c r="J11" s="7">
        <v>2.0438399999999999E-3</v>
      </c>
      <c r="K11" s="8">
        <v>4.514671E-2</v>
      </c>
      <c r="L11" s="7">
        <v>4.6660199999999999E-3</v>
      </c>
      <c r="M11" s="8">
        <v>0.41285850000000002</v>
      </c>
      <c r="N11" s="7">
        <v>7.2449899999999998E-3</v>
      </c>
      <c r="O11" s="8">
        <v>0.10586975</v>
      </c>
      <c r="P11" s="65">
        <v>1.1276710000000001E-2</v>
      </c>
      <c r="Q11" s="103">
        <f t="shared" si="0"/>
        <v>0.13278184499999998</v>
      </c>
      <c r="R11" s="62">
        <f t="shared" si="1"/>
        <v>5.3853516666666663E-3</v>
      </c>
    </row>
    <row r="12" spans="1:18" x14ac:dyDescent="0.2">
      <c r="A12" s="25" t="s">
        <v>35</v>
      </c>
      <c r="B12" s="16" t="s">
        <v>38</v>
      </c>
      <c r="C12" s="17" t="s">
        <v>1</v>
      </c>
      <c r="D12" s="17" t="s">
        <v>8</v>
      </c>
      <c r="E12" s="96">
        <v>3.8102530000000003E-2</v>
      </c>
      <c r="F12" s="7">
        <v>3.63036E-3</v>
      </c>
      <c r="G12" s="8">
        <v>4.5219710000000003E-2</v>
      </c>
      <c r="H12" s="7">
        <v>1.0110340000000001E-2</v>
      </c>
      <c r="I12" s="8">
        <v>0.14484723999999999</v>
      </c>
      <c r="J12" s="7">
        <v>2.9136430000000001E-2</v>
      </c>
      <c r="K12" s="8">
        <v>4.5370800000000003E-2</v>
      </c>
      <c r="L12" s="7">
        <v>7.8069899999999998E-3</v>
      </c>
      <c r="M12" s="8">
        <v>0.46567229999999998</v>
      </c>
      <c r="N12" s="7">
        <v>0.12634027</v>
      </c>
      <c r="O12" s="8">
        <v>0.12257833999999999</v>
      </c>
      <c r="P12" s="65">
        <v>2.750994E-2</v>
      </c>
      <c r="Q12" s="103">
        <f t="shared" ref="Q12:Q13" si="2">AVERAGE(E12,G12,I12,K12,M12,O12)</f>
        <v>0.14363181999999999</v>
      </c>
      <c r="R12" s="62">
        <f t="shared" ref="R12:R13" si="3">AVERAGE(F12,H12,J12,L12,N12,P12)</f>
        <v>3.4089055E-2</v>
      </c>
    </row>
    <row r="13" spans="1:18" x14ac:dyDescent="0.2">
      <c r="A13" s="25" t="s">
        <v>35</v>
      </c>
      <c r="B13" s="16" t="s">
        <v>38</v>
      </c>
      <c r="C13" s="17" t="s">
        <v>1</v>
      </c>
      <c r="D13" s="17" t="s">
        <v>9</v>
      </c>
      <c r="E13" s="96">
        <v>3.7365089999999997E-2</v>
      </c>
      <c r="F13" s="7">
        <v>3.0630800000000001E-3</v>
      </c>
      <c r="G13" s="8">
        <v>3.6882070000000003E-2</v>
      </c>
      <c r="H13" s="7">
        <v>1.273927E-2</v>
      </c>
      <c r="I13" s="8">
        <v>0.16110949999999999</v>
      </c>
      <c r="J13" s="7">
        <v>1.8919229999999999E-2</v>
      </c>
      <c r="K13" s="8">
        <v>4.2351960000000001E-2</v>
      </c>
      <c r="L13" s="7">
        <v>8.8589099999999994E-3</v>
      </c>
      <c r="M13" s="8">
        <v>0.42158577000000003</v>
      </c>
      <c r="N13" s="7">
        <v>8.3580580000000002E-2</v>
      </c>
      <c r="O13" s="8">
        <v>0.12683512</v>
      </c>
      <c r="P13" s="65">
        <v>1.7053410000000001E-2</v>
      </c>
      <c r="Q13" s="103">
        <f t="shared" si="2"/>
        <v>0.13768825166666668</v>
      </c>
      <c r="R13" s="62">
        <f t="shared" si="3"/>
        <v>2.4035746666666663E-2</v>
      </c>
    </row>
    <row r="14" spans="1:18" x14ac:dyDescent="0.2">
      <c r="A14" s="25" t="s">
        <v>35</v>
      </c>
      <c r="B14" s="16" t="s">
        <v>38</v>
      </c>
      <c r="C14" s="17" t="s">
        <v>1</v>
      </c>
      <c r="D14" s="17" t="s">
        <v>46</v>
      </c>
      <c r="E14" s="96">
        <v>3.9715830000000001E-2</v>
      </c>
      <c r="F14" s="7">
        <v>8.9292999999999994E-3</v>
      </c>
      <c r="G14" s="8">
        <v>3.9422270000000002E-2</v>
      </c>
      <c r="H14" s="7">
        <v>2.8520960000000001E-2</v>
      </c>
      <c r="I14" s="8">
        <v>0.10573133</v>
      </c>
      <c r="J14" s="7">
        <v>8.5816499999999997E-3</v>
      </c>
      <c r="K14" s="8">
        <v>4.2658069999999999E-2</v>
      </c>
      <c r="L14" s="7">
        <v>4.7453599999999997E-3</v>
      </c>
      <c r="M14" s="8">
        <v>0.43022300000000002</v>
      </c>
      <c r="N14" s="7">
        <v>0.10189980999999999</v>
      </c>
      <c r="O14" s="8">
        <v>7.8869419999999996E-2</v>
      </c>
      <c r="P14" s="65">
        <v>2.3840750000000001E-2</v>
      </c>
      <c r="Q14" s="103">
        <f t="shared" si="0"/>
        <v>0.12276998666666666</v>
      </c>
      <c r="R14" s="62">
        <f t="shared" si="1"/>
        <v>2.9419638333333331E-2</v>
      </c>
    </row>
    <row r="15" spans="1:18" x14ac:dyDescent="0.2">
      <c r="A15" s="25" t="s">
        <v>35</v>
      </c>
      <c r="B15" s="16" t="s">
        <v>38</v>
      </c>
      <c r="C15" s="17" t="s">
        <v>1</v>
      </c>
      <c r="D15" s="17" t="s">
        <v>45</v>
      </c>
      <c r="E15" s="96">
        <v>4.3531640000000003E-2</v>
      </c>
      <c r="F15" s="7">
        <v>3.4727600000000001E-3</v>
      </c>
      <c r="G15" s="8">
        <v>4.4120949999999999E-2</v>
      </c>
      <c r="H15" s="7">
        <v>1.2863629999999999E-2</v>
      </c>
      <c r="I15" s="8">
        <v>0.12399857</v>
      </c>
      <c r="J15" s="7">
        <v>3.090089E-2</v>
      </c>
      <c r="K15" s="8">
        <v>4.6034319999999997E-2</v>
      </c>
      <c r="L15" s="7">
        <v>5.62935E-3</v>
      </c>
      <c r="M15" s="8">
        <v>0.47624286999999998</v>
      </c>
      <c r="N15" s="7">
        <v>0.13420895999999999</v>
      </c>
      <c r="O15" s="8">
        <v>0.12243192</v>
      </c>
      <c r="P15" s="65">
        <v>3.2297970000000002E-2</v>
      </c>
      <c r="Q15" s="103">
        <f t="shared" si="0"/>
        <v>0.14272671166666667</v>
      </c>
      <c r="R15" s="62">
        <f t="shared" si="1"/>
        <v>3.6562259999999999E-2</v>
      </c>
    </row>
    <row r="16" spans="1:18" x14ac:dyDescent="0.2">
      <c r="A16" s="25" t="s">
        <v>35</v>
      </c>
      <c r="B16" s="16" t="s">
        <v>38</v>
      </c>
      <c r="C16" s="17" t="s">
        <v>1</v>
      </c>
      <c r="D16" s="17" t="s">
        <v>44</v>
      </c>
      <c r="E16" s="96">
        <v>3.9557870000000002E-2</v>
      </c>
      <c r="F16" s="7">
        <v>5.3431299999999998E-3</v>
      </c>
      <c r="G16" s="8">
        <v>4.505514E-2</v>
      </c>
      <c r="H16" s="7">
        <v>1.55849E-2</v>
      </c>
      <c r="I16" s="8">
        <v>8.4041199999999996E-2</v>
      </c>
      <c r="J16" s="7">
        <v>1.7844809999999999E-2</v>
      </c>
      <c r="K16" s="8">
        <v>4.6610459999999999E-2</v>
      </c>
      <c r="L16" s="7">
        <v>4.0405199999999997E-3</v>
      </c>
      <c r="M16" s="8">
        <v>0.49911286999999999</v>
      </c>
      <c r="N16" s="7">
        <v>0.1498437</v>
      </c>
      <c r="O16" s="8">
        <v>0.11108005</v>
      </c>
      <c r="P16" s="65">
        <v>3.611441E-2</v>
      </c>
      <c r="Q16" s="103">
        <f t="shared" si="0"/>
        <v>0.137576265</v>
      </c>
      <c r="R16" s="62">
        <f t="shared" si="1"/>
        <v>3.8128578333333329E-2</v>
      </c>
    </row>
    <row r="17" spans="1:18" x14ac:dyDescent="0.2">
      <c r="A17" s="25" t="s">
        <v>35</v>
      </c>
      <c r="B17" s="16" t="s">
        <v>38</v>
      </c>
      <c r="C17" s="17" t="s">
        <v>1</v>
      </c>
      <c r="D17" s="17" t="s">
        <v>43</v>
      </c>
      <c r="E17" s="96">
        <v>3.8558210000000002E-2</v>
      </c>
      <c r="F17" s="7">
        <v>7.4022100000000002E-3</v>
      </c>
      <c r="G17" s="8">
        <v>3.3385400000000003E-2</v>
      </c>
      <c r="H17" s="7">
        <v>1.198454E-2</v>
      </c>
      <c r="I17" s="8">
        <v>0.14755570000000001</v>
      </c>
      <c r="J17" s="7">
        <v>4.7393100000000001E-3</v>
      </c>
      <c r="K17" s="8">
        <v>4.029957E-2</v>
      </c>
      <c r="L17" s="7">
        <v>3.7273200000000001E-3</v>
      </c>
      <c r="M17" s="8">
        <v>0.39953196000000002</v>
      </c>
      <c r="N17" s="7">
        <v>1.8397030000000002E-2</v>
      </c>
      <c r="O17" s="8">
        <v>9.905862E-2</v>
      </c>
      <c r="P17" s="65">
        <v>2.3827580000000001E-2</v>
      </c>
      <c r="Q17" s="103">
        <f t="shared" si="0"/>
        <v>0.12639824333333333</v>
      </c>
      <c r="R17" s="62">
        <f t="shared" si="1"/>
        <v>1.1679665000000001E-2</v>
      </c>
    </row>
    <row r="18" spans="1:18" x14ac:dyDescent="0.2">
      <c r="A18" s="25" t="s">
        <v>35</v>
      </c>
      <c r="B18" s="16" t="s">
        <v>38</v>
      </c>
      <c r="C18" s="17" t="s">
        <v>1</v>
      </c>
      <c r="D18" s="17" t="s">
        <v>42</v>
      </c>
      <c r="E18" s="96">
        <v>3.8765510000000003E-2</v>
      </c>
      <c r="F18" s="7">
        <v>8.5010999999999993E-3</v>
      </c>
      <c r="G18" s="8">
        <v>5.7083490000000001E-2</v>
      </c>
      <c r="H18" s="7">
        <v>3.926176E-2</v>
      </c>
      <c r="I18" s="8">
        <v>0.10982326000000001</v>
      </c>
      <c r="J18" s="7">
        <v>9.8922999999999997E-3</v>
      </c>
      <c r="K18" s="8">
        <v>4.3039220000000003E-2</v>
      </c>
      <c r="L18" s="7">
        <v>3.46657E-3</v>
      </c>
      <c r="M18" s="8">
        <v>0.48264225999999999</v>
      </c>
      <c r="N18" s="7">
        <v>0.14987133</v>
      </c>
      <c r="O18" s="8">
        <v>8.8968130000000006E-2</v>
      </c>
      <c r="P18" s="65">
        <v>2.7458719999999999E-2</v>
      </c>
      <c r="Q18" s="103">
        <f t="shared" si="0"/>
        <v>0.13672031166666668</v>
      </c>
      <c r="R18" s="62">
        <f t="shared" si="1"/>
        <v>3.9741963333333331E-2</v>
      </c>
    </row>
    <row r="19" spans="1:18" x14ac:dyDescent="0.2">
      <c r="A19" s="25" t="s">
        <v>35</v>
      </c>
      <c r="B19" s="16" t="s">
        <v>38</v>
      </c>
      <c r="C19" s="17" t="s">
        <v>1</v>
      </c>
      <c r="D19" s="17" t="s">
        <v>41</v>
      </c>
      <c r="E19" s="96">
        <v>4.2856480000000002E-2</v>
      </c>
      <c r="F19" s="7">
        <v>4.8758100000000004E-3</v>
      </c>
      <c r="G19" s="8">
        <v>3.8908520000000002E-2</v>
      </c>
      <c r="H19" s="7">
        <v>5.5476299999999996E-3</v>
      </c>
      <c r="I19" s="8">
        <v>0.13066164999999999</v>
      </c>
      <c r="J19" s="7">
        <v>1.6377800000000001E-2</v>
      </c>
      <c r="K19" s="8">
        <v>4.8694139999999997E-2</v>
      </c>
      <c r="L19" s="7">
        <v>3.58524E-3</v>
      </c>
      <c r="M19" s="8">
        <v>0.42806882000000002</v>
      </c>
      <c r="N19" s="7">
        <v>7.2452169999999996E-2</v>
      </c>
      <c r="O19" s="8">
        <v>0.11150856000000001</v>
      </c>
      <c r="P19" s="65">
        <v>2.1809490000000001E-2</v>
      </c>
      <c r="Q19" s="103">
        <f t="shared" si="0"/>
        <v>0.13344969500000001</v>
      </c>
      <c r="R19" s="62">
        <f t="shared" si="1"/>
        <v>2.0774690000000002E-2</v>
      </c>
    </row>
    <row r="20" spans="1:18" x14ac:dyDescent="0.2">
      <c r="A20" s="25" t="s">
        <v>35</v>
      </c>
      <c r="B20" s="16" t="s">
        <v>38</v>
      </c>
      <c r="C20" s="17" t="s">
        <v>1</v>
      </c>
      <c r="D20" s="17" t="s">
        <v>40</v>
      </c>
      <c r="E20" s="96">
        <v>3.9335460000000003E-2</v>
      </c>
      <c r="F20" s="7">
        <v>3.73428E-3</v>
      </c>
      <c r="G20" s="8">
        <v>4.643042E-2</v>
      </c>
      <c r="H20" s="7">
        <v>1.0318600000000001E-2</v>
      </c>
      <c r="I20" s="8">
        <v>0.12964271999999999</v>
      </c>
      <c r="J20" s="7">
        <v>3.7670059999999998E-2</v>
      </c>
      <c r="K20" s="8">
        <v>4.865937E-2</v>
      </c>
      <c r="L20" s="7">
        <v>5.94993E-3</v>
      </c>
      <c r="M20" s="8">
        <v>0.52495440000000004</v>
      </c>
      <c r="N20" s="7">
        <v>0.1735642</v>
      </c>
      <c r="O20" s="8">
        <v>0.13262409999999999</v>
      </c>
      <c r="P20" s="65">
        <v>3.9607690000000001E-2</v>
      </c>
      <c r="Q20" s="103">
        <f t="shared" si="0"/>
        <v>0.15360774500000002</v>
      </c>
      <c r="R20" s="62">
        <f t="shared" si="1"/>
        <v>4.5140793333333339E-2</v>
      </c>
    </row>
    <row r="21" spans="1:18" ht="17" thickBot="1" x14ac:dyDescent="0.25">
      <c r="A21" s="25" t="s">
        <v>35</v>
      </c>
      <c r="B21" s="16" t="s">
        <v>38</v>
      </c>
      <c r="C21" s="79" t="s">
        <v>1</v>
      </c>
      <c r="D21" s="79" t="s">
        <v>39</v>
      </c>
      <c r="E21" s="97">
        <v>3.2682170000000003E-2</v>
      </c>
      <c r="F21" s="53">
        <v>2.3691300000000001E-3</v>
      </c>
      <c r="G21" s="58">
        <v>3.5631889999999999E-2</v>
      </c>
      <c r="H21" s="53">
        <v>1.09304E-3</v>
      </c>
      <c r="I21" s="58">
        <v>9.7541600000000006E-2</v>
      </c>
      <c r="J21" s="53">
        <v>4.7790999999999997E-3</v>
      </c>
      <c r="K21" s="58">
        <v>5.0991790000000002E-2</v>
      </c>
      <c r="L21" s="53">
        <v>5.69799E-3</v>
      </c>
      <c r="M21" s="58">
        <v>0.40974537</v>
      </c>
      <c r="N21" s="53">
        <v>1.306908E-2</v>
      </c>
      <c r="O21" s="58">
        <v>8.3201159999999996E-2</v>
      </c>
      <c r="P21" s="67">
        <v>1.4912460000000001E-2</v>
      </c>
      <c r="Q21" s="104">
        <f t="shared" si="0"/>
        <v>0.11829899666666667</v>
      </c>
      <c r="R21" s="105">
        <f t="shared" si="1"/>
        <v>6.9868000000000005E-3</v>
      </c>
    </row>
    <row r="22" spans="1:18" x14ac:dyDescent="0.2">
      <c r="A22" s="25" t="s">
        <v>35</v>
      </c>
      <c r="B22" s="16" t="s">
        <v>38</v>
      </c>
      <c r="C22" s="27" t="s">
        <v>10</v>
      </c>
      <c r="D22" s="27" t="s">
        <v>27</v>
      </c>
      <c r="E22" s="95">
        <v>4.6784609999999997E-2</v>
      </c>
      <c r="F22" s="29">
        <v>7.7370800000000003E-3</v>
      </c>
      <c r="G22" s="57">
        <v>3.6276320000000001E-2</v>
      </c>
      <c r="H22" s="29">
        <v>9.6125299999999993E-3</v>
      </c>
      <c r="I22" s="57">
        <v>0.11301215000000001</v>
      </c>
      <c r="J22" s="29">
        <v>5.7291399999999998E-3</v>
      </c>
      <c r="K22" s="57">
        <v>4.4645400000000002E-2</v>
      </c>
      <c r="L22" s="29">
        <v>5.4859599999999998E-3</v>
      </c>
      <c r="M22" s="57">
        <v>0.40092729999999999</v>
      </c>
      <c r="N22" s="29">
        <v>2.0565449999999999E-2</v>
      </c>
      <c r="O22" s="57">
        <v>7.8107960000000004E-2</v>
      </c>
      <c r="P22" s="64">
        <v>2.3559549999999999E-2</v>
      </c>
      <c r="Q22" s="68">
        <f>AVERAGE(E22,G22,I22,K22,M22,O22)</f>
        <v>0.11995895666666666</v>
      </c>
      <c r="R22" s="44">
        <f>AVERAGE(F22,H22,J22,L22,N22,P22)</f>
        <v>1.2114951666666665E-2</v>
      </c>
    </row>
    <row r="23" spans="1:18" x14ac:dyDescent="0.2">
      <c r="A23" s="25" t="s">
        <v>35</v>
      </c>
      <c r="B23" s="16" t="s">
        <v>38</v>
      </c>
      <c r="C23" s="17" t="s">
        <v>10</v>
      </c>
      <c r="D23" s="17" t="s">
        <v>28</v>
      </c>
      <c r="E23" s="96">
        <v>3.8797480000000002E-2</v>
      </c>
      <c r="F23" s="7">
        <v>8.4523399999999992E-3</v>
      </c>
      <c r="G23" s="8">
        <v>3.5552130000000001E-2</v>
      </c>
      <c r="H23" s="7">
        <v>1.429711E-2</v>
      </c>
      <c r="I23" s="8">
        <v>0.10352146</v>
      </c>
      <c r="J23" s="7">
        <v>8.7920800000000007E-3</v>
      </c>
      <c r="K23" s="8">
        <v>4.860602E-2</v>
      </c>
      <c r="L23" s="7">
        <v>5.4968500000000002E-3</v>
      </c>
      <c r="M23" s="8">
        <v>0.41757487999999998</v>
      </c>
      <c r="N23" s="7">
        <v>7.0145509999999994E-2</v>
      </c>
      <c r="O23" s="8">
        <v>8.1681180000000006E-2</v>
      </c>
      <c r="P23" s="65">
        <v>3.066733E-2</v>
      </c>
      <c r="Q23" s="69">
        <f t="shared" ref="Q23:Q57" si="4">AVERAGE(E23,G23,I23,K23,M23,O23)</f>
        <v>0.12095552500000001</v>
      </c>
      <c r="R23" s="45">
        <f t="shared" ref="R23:R57" si="5">AVERAGE(F23,H23,J23,L23,N23,P23)</f>
        <v>2.2975203333333333E-2</v>
      </c>
    </row>
    <row r="24" spans="1:18" x14ac:dyDescent="0.2">
      <c r="A24" s="25" t="s">
        <v>35</v>
      </c>
      <c r="B24" s="16" t="s">
        <v>38</v>
      </c>
      <c r="C24" s="17" t="s">
        <v>10</v>
      </c>
      <c r="D24" s="17" t="s">
        <v>2</v>
      </c>
      <c r="E24" s="96">
        <v>4.0011329999999998E-2</v>
      </c>
      <c r="F24" s="7">
        <v>6.2295500000000004E-3</v>
      </c>
      <c r="G24" s="8">
        <v>2.84044E-2</v>
      </c>
      <c r="H24" s="7">
        <v>3.4513899999999999E-3</v>
      </c>
      <c r="I24" s="8">
        <v>0.14806390999999999</v>
      </c>
      <c r="J24" s="7">
        <v>3.86265E-3</v>
      </c>
      <c r="K24" s="8">
        <v>3.9995290000000003E-2</v>
      </c>
      <c r="L24" s="7">
        <v>4.2665899999999998E-3</v>
      </c>
      <c r="M24" s="8">
        <v>0.38763404000000001</v>
      </c>
      <c r="N24" s="7">
        <v>1.089216E-2</v>
      </c>
      <c r="O24" s="8">
        <v>0.10638523</v>
      </c>
      <c r="P24" s="65">
        <v>2.887004E-2</v>
      </c>
      <c r="Q24" s="69">
        <f t="shared" si="4"/>
        <v>0.12508236666666667</v>
      </c>
      <c r="R24" s="45">
        <f t="shared" si="5"/>
        <v>9.5953966666666671E-3</v>
      </c>
    </row>
    <row r="25" spans="1:18" x14ac:dyDescent="0.2">
      <c r="A25" s="25" t="s">
        <v>35</v>
      </c>
      <c r="B25" s="16" t="s">
        <v>38</v>
      </c>
      <c r="C25" s="17" t="s">
        <v>10</v>
      </c>
      <c r="D25" s="17" t="s">
        <v>3</v>
      </c>
      <c r="E25" s="96">
        <v>3.7941269999999999E-2</v>
      </c>
      <c r="F25" s="7">
        <v>5.4839399999999996E-3</v>
      </c>
      <c r="G25" s="8">
        <v>3.5722450000000003E-2</v>
      </c>
      <c r="H25" s="7">
        <v>2.3414689999999998E-2</v>
      </c>
      <c r="I25" s="8">
        <v>0.14084432</v>
      </c>
      <c r="J25" s="7">
        <v>2.142378E-2</v>
      </c>
      <c r="K25" s="8">
        <v>3.9502229999999999E-2</v>
      </c>
      <c r="L25" s="7">
        <v>4.48257E-3</v>
      </c>
      <c r="M25" s="8">
        <v>0.42777090000000001</v>
      </c>
      <c r="N25" s="7">
        <v>0.10700713000000001</v>
      </c>
      <c r="O25" s="8">
        <v>0.11040475</v>
      </c>
      <c r="P25" s="65">
        <v>2.79229E-2</v>
      </c>
      <c r="Q25" s="69">
        <f t="shared" si="4"/>
        <v>0.13203098666666668</v>
      </c>
      <c r="R25" s="45">
        <f t="shared" si="5"/>
        <v>3.1622501666666671E-2</v>
      </c>
    </row>
    <row r="26" spans="1:18" x14ac:dyDescent="0.2">
      <c r="A26" s="25" t="s">
        <v>35</v>
      </c>
      <c r="B26" s="16" t="s">
        <v>38</v>
      </c>
      <c r="C26" s="17" t="s">
        <v>10</v>
      </c>
      <c r="D26" s="17" t="s">
        <v>4</v>
      </c>
      <c r="E26" s="96">
        <v>4.8290890000000003E-2</v>
      </c>
      <c r="F26" s="7">
        <v>7.1663300000000003E-3</v>
      </c>
      <c r="G26" s="8">
        <v>3.0181909999999999E-2</v>
      </c>
      <c r="H26" s="7">
        <v>3.0841800000000002E-3</v>
      </c>
      <c r="I26" s="8">
        <v>0.14114085000000001</v>
      </c>
      <c r="J26" s="7">
        <v>4.9040999999999998E-3</v>
      </c>
      <c r="K26" s="8">
        <v>4.336396E-2</v>
      </c>
      <c r="L26" s="7">
        <v>7.1899599999999996E-3</v>
      </c>
      <c r="M26" s="8">
        <v>0.38034305000000002</v>
      </c>
      <c r="N26" s="7">
        <v>9.2365099999999999E-3</v>
      </c>
      <c r="O26" s="8">
        <v>0.10603867</v>
      </c>
      <c r="P26" s="65">
        <v>3.5691849999999997E-2</v>
      </c>
      <c r="Q26" s="69">
        <f t="shared" si="4"/>
        <v>0.12489322166666668</v>
      </c>
      <c r="R26" s="45">
        <f t="shared" si="5"/>
        <v>1.1212155E-2</v>
      </c>
    </row>
    <row r="27" spans="1:18" x14ac:dyDescent="0.2">
      <c r="A27" s="25" t="s">
        <v>35</v>
      </c>
      <c r="B27" s="16" t="s">
        <v>38</v>
      </c>
      <c r="C27" s="17" t="s">
        <v>10</v>
      </c>
      <c r="D27" s="17" t="s">
        <v>5</v>
      </c>
      <c r="E27" s="96">
        <v>3.7527430000000001E-2</v>
      </c>
      <c r="F27" s="7">
        <v>2.4422900000000002E-3</v>
      </c>
      <c r="G27" s="8">
        <v>4.4646779999999997E-2</v>
      </c>
      <c r="H27" s="7">
        <v>7.9408699999999992E-3</v>
      </c>
      <c r="I27" s="8">
        <v>0.14809674</v>
      </c>
      <c r="J27" s="7">
        <v>2.1491639999999999E-2</v>
      </c>
      <c r="K27" s="8">
        <v>4.5385670000000003E-2</v>
      </c>
      <c r="L27" s="7">
        <v>5.4278499999999997E-3</v>
      </c>
      <c r="M27" s="8">
        <v>0.45148587000000001</v>
      </c>
      <c r="N27" s="7">
        <v>0.10596147</v>
      </c>
      <c r="O27" s="8">
        <v>0.1228374</v>
      </c>
      <c r="P27" s="65">
        <v>2.3679749999999999E-2</v>
      </c>
      <c r="Q27" s="69">
        <f t="shared" si="4"/>
        <v>0.14166331500000001</v>
      </c>
      <c r="R27" s="45">
        <f t="shared" si="5"/>
        <v>2.7823978333333332E-2</v>
      </c>
    </row>
    <row r="28" spans="1:18" x14ac:dyDescent="0.2">
      <c r="A28" s="25" t="s">
        <v>35</v>
      </c>
      <c r="B28" s="16" t="s">
        <v>38</v>
      </c>
      <c r="C28" s="17" t="s">
        <v>10</v>
      </c>
      <c r="D28" s="17" t="s">
        <v>6</v>
      </c>
      <c r="E28" s="96">
        <v>3.7893059999999999E-2</v>
      </c>
      <c r="F28" s="7">
        <v>2.3398899999999999E-3</v>
      </c>
      <c r="G28" s="8">
        <v>4.2086770000000003E-2</v>
      </c>
      <c r="H28" s="7">
        <v>4.4640599999999997E-3</v>
      </c>
      <c r="I28" s="8">
        <v>0.15150863000000001</v>
      </c>
      <c r="J28" s="7">
        <v>4.9448199999999999E-3</v>
      </c>
      <c r="K28" s="8">
        <v>4.4960359999999998E-2</v>
      </c>
      <c r="L28" s="7">
        <v>6.3939799999999996E-3</v>
      </c>
      <c r="M28" s="8">
        <v>0.42051255999999998</v>
      </c>
      <c r="N28" s="7">
        <v>9.29257E-3</v>
      </c>
      <c r="O28" s="8">
        <v>0.12126106</v>
      </c>
      <c r="P28" s="65">
        <v>9.7540300000000003E-3</v>
      </c>
      <c r="Q28" s="69">
        <f t="shared" si="4"/>
        <v>0.13637040666666667</v>
      </c>
      <c r="R28" s="45">
        <f t="shared" si="5"/>
        <v>6.198224999999999E-3</v>
      </c>
    </row>
    <row r="29" spans="1:18" x14ac:dyDescent="0.2">
      <c r="A29" s="25" t="s">
        <v>35</v>
      </c>
      <c r="B29" s="16" t="s">
        <v>38</v>
      </c>
      <c r="C29" s="17" t="s">
        <v>10</v>
      </c>
      <c r="D29" s="17" t="s">
        <v>7</v>
      </c>
      <c r="E29" s="96">
        <v>3.8330940000000001E-2</v>
      </c>
      <c r="F29" s="7">
        <v>2.4746799999999999E-3</v>
      </c>
      <c r="G29" s="8">
        <v>4.405953E-2</v>
      </c>
      <c r="H29" s="7">
        <v>5.7554900000000003E-3</v>
      </c>
      <c r="I29" s="8">
        <v>0.1481082</v>
      </c>
      <c r="J29" s="7">
        <v>1.6082559999999999E-2</v>
      </c>
      <c r="K29" s="8">
        <v>4.7617520000000003E-2</v>
      </c>
      <c r="L29" s="7">
        <v>6.3722500000000003E-3</v>
      </c>
      <c r="M29" s="8">
        <v>0.43737057000000001</v>
      </c>
      <c r="N29" s="7">
        <v>7.5789229999999999E-2</v>
      </c>
      <c r="O29" s="8">
        <v>0.12230484</v>
      </c>
      <c r="P29" s="65">
        <v>1.8033210000000001E-2</v>
      </c>
      <c r="Q29" s="69">
        <f t="shared" si="4"/>
        <v>0.13963193333333332</v>
      </c>
      <c r="R29" s="45">
        <f t="shared" si="5"/>
        <v>2.0751236666666669E-2</v>
      </c>
    </row>
    <row r="30" spans="1:18" x14ac:dyDescent="0.2">
      <c r="A30" s="25" t="s">
        <v>35</v>
      </c>
      <c r="B30" s="16" t="s">
        <v>38</v>
      </c>
      <c r="C30" s="17" t="s">
        <v>10</v>
      </c>
      <c r="D30" s="17" t="s">
        <v>8</v>
      </c>
      <c r="E30" s="96">
        <v>3.8019850000000001E-2</v>
      </c>
      <c r="F30" s="7">
        <v>2.9212999999999999E-3</v>
      </c>
      <c r="G30" s="8">
        <v>4.3135350000000003E-2</v>
      </c>
      <c r="H30" s="7">
        <v>5.1050899999999996E-3</v>
      </c>
      <c r="I30" s="8">
        <v>0.15045153999999999</v>
      </c>
      <c r="J30" s="7">
        <v>1.6963470000000001E-2</v>
      </c>
      <c r="K30" s="8">
        <v>4.5789379999999998E-2</v>
      </c>
      <c r="L30" s="7">
        <v>7.3047800000000003E-3</v>
      </c>
      <c r="M30" s="8">
        <v>0.43776609999999999</v>
      </c>
      <c r="N30" s="7">
        <v>7.718846E-2</v>
      </c>
      <c r="O30" s="8">
        <v>0.12317225</v>
      </c>
      <c r="P30" s="65">
        <v>2.034329E-2</v>
      </c>
      <c r="Q30" s="69">
        <f t="shared" si="4"/>
        <v>0.13972241166666668</v>
      </c>
      <c r="R30" s="45">
        <f t="shared" si="5"/>
        <v>2.163773166666667E-2</v>
      </c>
    </row>
    <row r="31" spans="1:18" x14ac:dyDescent="0.2">
      <c r="A31" s="25" t="s">
        <v>35</v>
      </c>
      <c r="B31" s="16" t="s">
        <v>38</v>
      </c>
      <c r="C31" s="17" t="s">
        <v>10</v>
      </c>
      <c r="D31" s="17" t="s">
        <v>9</v>
      </c>
      <c r="E31" s="96">
        <v>3.9030710000000003E-2</v>
      </c>
      <c r="F31" s="7">
        <v>4.6660699999999996E-3</v>
      </c>
      <c r="G31" s="8">
        <v>4.2106369999999997E-2</v>
      </c>
      <c r="H31" s="7">
        <v>1.9911950000000001E-2</v>
      </c>
      <c r="I31" s="8">
        <v>0.14994089999999999</v>
      </c>
      <c r="J31" s="7">
        <v>3.4569500000000003E-2</v>
      </c>
      <c r="K31" s="8">
        <v>3.9896319999999999E-2</v>
      </c>
      <c r="L31" s="7">
        <v>6.2792400000000002E-3</v>
      </c>
      <c r="M31" s="8">
        <v>0.46967179999999997</v>
      </c>
      <c r="N31" s="7">
        <v>0.15155756000000001</v>
      </c>
      <c r="O31" s="8">
        <v>0.11420615000000001</v>
      </c>
      <c r="P31" s="65">
        <v>2.8021239999999999E-2</v>
      </c>
      <c r="Q31" s="69">
        <f t="shared" si="4"/>
        <v>0.14247537499999999</v>
      </c>
      <c r="R31" s="45">
        <f t="shared" si="5"/>
        <v>4.0834260000000004E-2</v>
      </c>
    </row>
    <row r="32" spans="1:18" x14ac:dyDescent="0.2">
      <c r="A32" s="25" t="s">
        <v>35</v>
      </c>
      <c r="B32" s="16" t="s">
        <v>38</v>
      </c>
      <c r="C32" s="17" t="s">
        <v>10</v>
      </c>
      <c r="D32" s="17" t="s">
        <v>46</v>
      </c>
      <c r="E32" s="96">
        <v>4.13496E-2</v>
      </c>
      <c r="F32" s="7">
        <v>8.1949299999999996E-3</v>
      </c>
      <c r="G32" s="8">
        <v>3.600677E-2</v>
      </c>
      <c r="H32" s="7">
        <v>2.5066379999999999E-2</v>
      </c>
      <c r="I32" s="8">
        <v>0.10291262</v>
      </c>
      <c r="J32" s="7">
        <v>6.1434200000000001E-3</v>
      </c>
      <c r="K32" s="8">
        <v>4.2490269999999997E-2</v>
      </c>
      <c r="L32" s="7">
        <v>4.5977099999999996E-3</v>
      </c>
      <c r="M32" s="8">
        <v>0.42204064000000002</v>
      </c>
      <c r="N32" s="7">
        <v>0.10024123</v>
      </c>
      <c r="O32" s="8">
        <v>7.7228199999999997E-2</v>
      </c>
      <c r="P32" s="65">
        <v>3.331481E-2</v>
      </c>
      <c r="Q32" s="69">
        <f t="shared" si="4"/>
        <v>0.12033801666666666</v>
      </c>
      <c r="R32" s="45">
        <f t="shared" si="5"/>
        <v>2.9593079999999997E-2</v>
      </c>
    </row>
    <row r="33" spans="1:18" x14ac:dyDescent="0.2">
      <c r="A33" s="25" t="s">
        <v>35</v>
      </c>
      <c r="B33" s="16" t="s">
        <v>38</v>
      </c>
      <c r="C33" s="17" t="s">
        <v>10</v>
      </c>
      <c r="D33" s="17" t="s">
        <v>45</v>
      </c>
      <c r="E33" s="96">
        <v>4.45206E-2</v>
      </c>
      <c r="F33" s="7">
        <v>3.9182499999999999E-3</v>
      </c>
      <c r="G33" s="8">
        <v>5.4806239999999999E-2</v>
      </c>
      <c r="H33" s="7">
        <v>1.254982E-2</v>
      </c>
      <c r="I33" s="8">
        <v>8.8668120000000003E-2</v>
      </c>
      <c r="J33" s="7">
        <v>3.6847039999999998E-2</v>
      </c>
      <c r="K33" s="8">
        <v>4.8507769999999999E-2</v>
      </c>
      <c r="L33" s="7">
        <v>4.895E-3</v>
      </c>
      <c r="M33" s="8">
        <v>0.63850750000000001</v>
      </c>
      <c r="N33" s="7">
        <v>0.18353944999999999</v>
      </c>
      <c r="O33" s="8">
        <v>0.16048759000000001</v>
      </c>
      <c r="P33" s="65">
        <v>3.7979199999999998E-2</v>
      </c>
      <c r="Q33" s="69">
        <f t="shared" si="4"/>
        <v>0.17258297</v>
      </c>
      <c r="R33" s="45">
        <f t="shared" si="5"/>
        <v>4.6621459999999997E-2</v>
      </c>
    </row>
    <row r="34" spans="1:18" x14ac:dyDescent="0.2">
      <c r="A34" s="25" t="s">
        <v>35</v>
      </c>
      <c r="B34" s="16" t="s">
        <v>38</v>
      </c>
      <c r="C34" s="17" t="s">
        <v>10</v>
      </c>
      <c r="D34" s="17" t="s">
        <v>44</v>
      </c>
      <c r="E34" s="96">
        <v>3.8665919999999999E-2</v>
      </c>
      <c r="F34" s="7">
        <v>3.17665E-3</v>
      </c>
      <c r="G34" s="8">
        <v>5.1893590000000003E-2</v>
      </c>
      <c r="H34" s="7">
        <v>1.7246899999999999E-2</v>
      </c>
      <c r="I34" s="8">
        <v>7.3422370000000001E-2</v>
      </c>
      <c r="J34" s="7">
        <v>1.8393329999999999E-2</v>
      </c>
      <c r="K34" s="8">
        <v>4.9964130000000002E-2</v>
      </c>
      <c r="L34" s="7">
        <v>5.4969900000000002E-3</v>
      </c>
      <c r="M34" s="8">
        <v>0.57631759999999999</v>
      </c>
      <c r="N34" s="7">
        <v>0.17311513000000001</v>
      </c>
      <c r="O34" s="8">
        <v>0.13039203999999999</v>
      </c>
      <c r="P34" s="65">
        <v>4.2371880000000001E-2</v>
      </c>
      <c r="Q34" s="69">
        <f t="shared" si="4"/>
        <v>0.15344260833333334</v>
      </c>
      <c r="R34" s="45">
        <f t="shared" si="5"/>
        <v>4.3300146666666671E-2</v>
      </c>
    </row>
    <row r="35" spans="1:18" x14ac:dyDescent="0.2">
      <c r="A35" s="25" t="s">
        <v>35</v>
      </c>
      <c r="B35" s="16" t="s">
        <v>38</v>
      </c>
      <c r="C35" s="17" t="s">
        <v>10</v>
      </c>
      <c r="D35" s="17" t="s">
        <v>43</v>
      </c>
      <c r="E35" s="96">
        <v>3.796447E-2</v>
      </c>
      <c r="F35" s="7">
        <v>5.0347500000000002E-3</v>
      </c>
      <c r="G35" s="8">
        <v>3.085477E-2</v>
      </c>
      <c r="H35" s="7">
        <v>9.6905399999999992E-3</v>
      </c>
      <c r="I35" s="8">
        <v>0.14848547000000001</v>
      </c>
      <c r="J35" s="7">
        <v>6.0634E-3</v>
      </c>
      <c r="K35" s="8">
        <v>3.8187560000000002E-2</v>
      </c>
      <c r="L35" s="7">
        <v>4.49951E-3</v>
      </c>
      <c r="M35" s="8">
        <v>0.39487335000000001</v>
      </c>
      <c r="N35" s="7">
        <v>1.172839E-2</v>
      </c>
      <c r="O35" s="8">
        <v>0.10580612</v>
      </c>
      <c r="P35" s="65">
        <v>2.404562E-2</v>
      </c>
      <c r="Q35" s="69">
        <f t="shared" si="4"/>
        <v>0.12602862333333334</v>
      </c>
      <c r="R35" s="45">
        <f t="shared" si="5"/>
        <v>1.0177034999999999E-2</v>
      </c>
    </row>
    <row r="36" spans="1:18" x14ac:dyDescent="0.2">
      <c r="A36" s="25" t="s">
        <v>35</v>
      </c>
      <c r="B36" s="16" t="s">
        <v>38</v>
      </c>
      <c r="C36" s="17" t="s">
        <v>10</v>
      </c>
      <c r="D36" s="17" t="s">
        <v>42</v>
      </c>
      <c r="E36" s="96">
        <v>4.1525010000000001E-2</v>
      </c>
      <c r="F36" s="7">
        <v>6.9201699999999998E-3</v>
      </c>
      <c r="G36" s="8">
        <v>3.6007499999999998E-2</v>
      </c>
      <c r="H36" s="7">
        <v>2.691211E-2</v>
      </c>
      <c r="I36" s="8">
        <v>0.10778931999999999</v>
      </c>
      <c r="J36" s="7">
        <v>5.8575600000000004E-3</v>
      </c>
      <c r="K36" s="8">
        <v>4.1462690000000003E-2</v>
      </c>
      <c r="L36" s="7">
        <v>4.0516600000000003E-3</v>
      </c>
      <c r="M36" s="8">
        <v>0.40429124</v>
      </c>
      <c r="N36" s="7">
        <v>4.3016930000000002E-2</v>
      </c>
      <c r="O36" s="8">
        <v>8.0248920000000001E-2</v>
      </c>
      <c r="P36" s="65">
        <v>3.2122860000000003E-2</v>
      </c>
      <c r="Q36" s="69">
        <f t="shared" si="4"/>
        <v>0.11855411333333332</v>
      </c>
      <c r="R36" s="45">
        <f t="shared" si="5"/>
        <v>1.9813548333333333E-2</v>
      </c>
    </row>
    <row r="37" spans="1:18" x14ac:dyDescent="0.2">
      <c r="A37" s="25" t="s">
        <v>35</v>
      </c>
      <c r="B37" s="16" t="s">
        <v>38</v>
      </c>
      <c r="C37" s="17" t="s">
        <v>10</v>
      </c>
      <c r="D37" s="17" t="s">
        <v>41</v>
      </c>
      <c r="E37" s="96">
        <v>4.60922E-2</v>
      </c>
      <c r="F37" s="7">
        <v>5.4982099999999999E-3</v>
      </c>
      <c r="G37" s="8">
        <v>5.0196070000000002E-2</v>
      </c>
      <c r="H37" s="7">
        <v>1.516635E-2</v>
      </c>
      <c r="I37" s="8">
        <v>0.10103246</v>
      </c>
      <c r="J37" s="7">
        <v>3.8661399999999999E-2</v>
      </c>
      <c r="K37" s="8">
        <v>4.6712040000000003E-2</v>
      </c>
      <c r="L37" s="7">
        <v>6.0741099999999998E-3</v>
      </c>
      <c r="M37" s="8">
        <v>0.57339079999999998</v>
      </c>
      <c r="N37" s="7">
        <v>0.18826635</v>
      </c>
      <c r="O37" s="8">
        <v>0.13660425000000001</v>
      </c>
      <c r="P37" s="65">
        <v>4.5187699999999997E-2</v>
      </c>
      <c r="Q37" s="69">
        <f t="shared" si="4"/>
        <v>0.15900463666666667</v>
      </c>
      <c r="R37" s="45">
        <f t="shared" si="5"/>
        <v>4.9809020000000002E-2</v>
      </c>
    </row>
    <row r="38" spans="1:18" x14ac:dyDescent="0.2">
      <c r="A38" s="25" t="s">
        <v>35</v>
      </c>
      <c r="B38" s="16" t="s">
        <v>38</v>
      </c>
      <c r="C38" s="17" t="s">
        <v>10</v>
      </c>
      <c r="D38" s="17" t="s">
        <v>40</v>
      </c>
      <c r="E38" s="96">
        <v>4.2526990000000001E-2</v>
      </c>
      <c r="F38" s="7">
        <v>4.9993199999999998E-3</v>
      </c>
      <c r="G38" s="8">
        <v>6.0924109999999997E-2</v>
      </c>
      <c r="H38" s="7">
        <v>1.452988E-2</v>
      </c>
      <c r="I38" s="8">
        <v>0.10260306</v>
      </c>
      <c r="J38" s="7">
        <v>3.8898179999999997E-2</v>
      </c>
      <c r="K38" s="8">
        <v>4.7022750000000002E-2</v>
      </c>
      <c r="L38" s="7">
        <v>6.8263100000000004E-3</v>
      </c>
      <c r="M38" s="8">
        <v>0.6651243</v>
      </c>
      <c r="N38" s="7">
        <v>0.18418084000000001</v>
      </c>
      <c r="O38" s="8">
        <v>0.16646743999999999</v>
      </c>
      <c r="P38" s="65">
        <v>3.8436720000000001E-2</v>
      </c>
      <c r="Q38" s="69">
        <f t="shared" si="4"/>
        <v>0.18077810833333333</v>
      </c>
      <c r="R38" s="45">
        <f t="shared" si="5"/>
        <v>4.7978541666666673E-2</v>
      </c>
    </row>
    <row r="39" spans="1:18" ht="17" thickBot="1" x14ac:dyDescent="0.25">
      <c r="A39" s="25" t="s">
        <v>35</v>
      </c>
      <c r="B39" s="16" t="s">
        <v>38</v>
      </c>
      <c r="C39" s="79" t="s">
        <v>10</v>
      </c>
      <c r="D39" s="79" t="s">
        <v>39</v>
      </c>
      <c r="E39" s="97">
        <v>3.7780790000000002E-2</v>
      </c>
      <c r="F39" s="53">
        <v>1.96429E-3</v>
      </c>
      <c r="G39" s="58">
        <v>4.9493599999999999E-2</v>
      </c>
      <c r="H39" s="53">
        <v>1.458168E-2</v>
      </c>
      <c r="I39" s="58">
        <v>8.0175579999999996E-2</v>
      </c>
      <c r="J39" s="53">
        <v>2.0725299999999999E-2</v>
      </c>
      <c r="K39" s="58">
        <v>5.0530520000000002E-2</v>
      </c>
      <c r="L39" s="53">
        <v>5.15235E-3</v>
      </c>
      <c r="M39" s="58">
        <v>0.53964685999999995</v>
      </c>
      <c r="N39" s="53">
        <v>0.16711388999999999</v>
      </c>
      <c r="O39" s="58">
        <v>0.12516332999999999</v>
      </c>
      <c r="P39" s="67">
        <v>4.3197529999999998E-2</v>
      </c>
      <c r="Q39" s="70">
        <f t="shared" si="4"/>
        <v>0.14713177999999999</v>
      </c>
      <c r="R39" s="54">
        <f t="shared" si="5"/>
        <v>4.2122506666666663E-2</v>
      </c>
    </row>
    <row r="40" spans="1:18" x14ac:dyDescent="0.2">
      <c r="A40" s="25" t="s">
        <v>35</v>
      </c>
      <c r="B40" s="16" t="s">
        <v>38</v>
      </c>
      <c r="C40" s="27" t="s">
        <v>11</v>
      </c>
      <c r="D40" s="27" t="s">
        <v>27</v>
      </c>
      <c r="E40" s="95">
        <v>3.9675729999999999E-2</v>
      </c>
      <c r="F40" s="29">
        <v>3.3859099999999998E-3</v>
      </c>
      <c r="G40" s="57">
        <v>9.7698099999999996E-2</v>
      </c>
      <c r="H40" s="29">
        <v>2.4190300000000001E-2</v>
      </c>
      <c r="I40" s="57">
        <v>8.7139670000000002E-2</v>
      </c>
      <c r="J40" s="29">
        <v>2.9070990000000001E-2</v>
      </c>
      <c r="K40" s="57">
        <v>4.4677340000000003E-2</v>
      </c>
      <c r="L40" s="107">
        <v>4.77422E-3</v>
      </c>
      <c r="M40" s="57">
        <v>0.70894120000000005</v>
      </c>
      <c r="N40" s="29">
        <v>0.14140095999999999</v>
      </c>
      <c r="O40" s="57">
        <v>0.13190660000000001</v>
      </c>
      <c r="P40" s="64">
        <v>2.1472959999999999E-2</v>
      </c>
      <c r="Q40" s="68">
        <f t="shared" si="4"/>
        <v>0.18500643999999999</v>
      </c>
      <c r="R40" s="44">
        <f t="shared" si="5"/>
        <v>3.7382556666666671E-2</v>
      </c>
    </row>
    <row r="41" spans="1:18" x14ac:dyDescent="0.2">
      <c r="A41" s="25" t="s">
        <v>35</v>
      </c>
      <c r="B41" s="16" t="s">
        <v>38</v>
      </c>
      <c r="C41" s="17" t="s">
        <v>11</v>
      </c>
      <c r="D41" s="17" t="s">
        <v>28</v>
      </c>
      <c r="E41" s="96">
        <v>3.5078430000000001E-2</v>
      </c>
      <c r="F41" s="7">
        <v>1.2618099999999999E-3</v>
      </c>
      <c r="G41" s="8">
        <v>8.3112199999999997E-2</v>
      </c>
      <c r="H41" s="7">
        <v>2.803143E-2</v>
      </c>
      <c r="I41" s="8">
        <v>8.699498E-2</v>
      </c>
      <c r="J41" s="7">
        <v>2.1482950000000001E-2</v>
      </c>
      <c r="K41" s="8">
        <v>4.9460339999999998E-2</v>
      </c>
      <c r="L41" s="106">
        <v>4.8426800000000002E-3</v>
      </c>
      <c r="M41" s="8">
        <v>0.66998756000000004</v>
      </c>
      <c r="N41" s="7">
        <v>0.14732064</v>
      </c>
      <c r="O41" s="8">
        <v>0.12383094</v>
      </c>
      <c r="P41" s="65">
        <v>2.965431E-2</v>
      </c>
      <c r="Q41" s="69">
        <f t="shared" si="4"/>
        <v>0.174744075</v>
      </c>
      <c r="R41" s="45">
        <f t="shared" si="5"/>
        <v>3.8765636666666665E-2</v>
      </c>
    </row>
    <row r="42" spans="1:18" x14ac:dyDescent="0.2">
      <c r="A42" s="25" t="s">
        <v>35</v>
      </c>
      <c r="B42" s="16" t="s">
        <v>38</v>
      </c>
      <c r="C42" s="17" t="s">
        <v>11</v>
      </c>
      <c r="D42" s="17" t="s">
        <v>2</v>
      </c>
      <c r="E42" s="96">
        <v>4.039417E-2</v>
      </c>
      <c r="F42" s="7">
        <v>6.1139599999999999E-3</v>
      </c>
      <c r="G42" s="8">
        <v>3.4841660000000003E-2</v>
      </c>
      <c r="H42" s="7">
        <v>1.8276190000000001E-2</v>
      </c>
      <c r="I42" s="8">
        <v>0.14550178</v>
      </c>
      <c r="J42" s="7">
        <v>6.1947900000000004E-3</v>
      </c>
      <c r="K42" s="8">
        <v>4.1509509999999999E-2</v>
      </c>
      <c r="L42" s="106">
        <v>6.3783800000000003E-3</v>
      </c>
      <c r="M42" s="8">
        <v>0.41714653000000002</v>
      </c>
      <c r="N42" s="7">
        <v>7.7660279999999998E-2</v>
      </c>
      <c r="O42" s="8">
        <v>8.5170060000000006E-2</v>
      </c>
      <c r="P42" s="65">
        <v>1.3465960000000001E-2</v>
      </c>
      <c r="Q42" s="69">
        <f t="shared" si="4"/>
        <v>0.127427285</v>
      </c>
      <c r="R42" s="45">
        <f t="shared" si="5"/>
        <v>2.1348259999999997E-2</v>
      </c>
    </row>
    <row r="43" spans="1:18" x14ac:dyDescent="0.2">
      <c r="A43" s="25" t="s">
        <v>35</v>
      </c>
      <c r="B43" s="16" t="s">
        <v>38</v>
      </c>
      <c r="C43" s="17" t="s">
        <v>11</v>
      </c>
      <c r="D43" s="17" t="s">
        <v>3</v>
      </c>
      <c r="E43" s="96">
        <v>4.1912810000000002E-2</v>
      </c>
      <c r="F43" s="7">
        <v>5.9207000000000001E-3</v>
      </c>
      <c r="G43" s="8">
        <v>3.4954319999999997E-2</v>
      </c>
      <c r="H43" s="7">
        <v>1.9109089999999999E-2</v>
      </c>
      <c r="I43" s="8">
        <v>0.14516337000000001</v>
      </c>
      <c r="J43" s="7">
        <v>1.524797E-2</v>
      </c>
      <c r="K43" s="8">
        <v>4.1861580000000002E-2</v>
      </c>
      <c r="L43" s="106">
        <v>4.7955100000000002E-3</v>
      </c>
      <c r="M43" s="8">
        <v>0.41666715999999998</v>
      </c>
      <c r="N43" s="7">
        <v>7.7896709999999994E-2</v>
      </c>
      <c r="O43" s="8">
        <v>9.0592140000000002E-2</v>
      </c>
      <c r="P43" s="65">
        <v>2.426466E-2</v>
      </c>
      <c r="Q43" s="69">
        <f t="shared" si="4"/>
        <v>0.12852523000000002</v>
      </c>
      <c r="R43" s="45">
        <f t="shared" si="5"/>
        <v>2.4539106666666668E-2</v>
      </c>
    </row>
    <row r="44" spans="1:18" x14ac:dyDescent="0.2">
      <c r="A44" s="25" t="s">
        <v>35</v>
      </c>
      <c r="B44" s="16" t="s">
        <v>38</v>
      </c>
      <c r="C44" s="17" t="s">
        <v>11</v>
      </c>
      <c r="D44" s="17" t="s">
        <v>4</v>
      </c>
      <c r="E44" s="96">
        <v>3.8506020000000002E-2</v>
      </c>
      <c r="F44" s="7">
        <v>4.6519500000000002E-3</v>
      </c>
      <c r="G44" s="8">
        <v>4.3542419999999998E-2</v>
      </c>
      <c r="H44" s="7">
        <v>3.1008580000000001E-2</v>
      </c>
      <c r="I44" s="8">
        <v>0.14091237000000001</v>
      </c>
      <c r="J44" s="7">
        <v>1.955629E-2</v>
      </c>
      <c r="K44" s="8">
        <v>4.0362229999999999E-2</v>
      </c>
      <c r="L44" s="106">
        <v>5.9498800000000003E-3</v>
      </c>
      <c r="M44" s="8">
        <v>0.44778420000000002</v>
      </c>
      <c r="N44" s="7">
        <v>0.13035841000000001</v>
      </c>
      <c r="O44" s="8">
        <v>8.9223529999999995E-2</v>
      </c>
      <c r="P44" s="65">
        <v>1.766769E-2</v>
      </c>
      <c r="Q44" s="69">
        <f t="shared" si="4"/>
        <v>0.13338846166666665</v>
      </c>
      <c r="R44" s="45">
        <f t="shared" si="5"/>
        <v>3.4865466666666671E-2</v>
      </c>
    </row>
    <row r="45" spans="1:18" x14ac:dyDescent="0.2">
      <c r="A45" s="25" t="s">
        <v>35</v>
      </c>
      <c r="B45" s="16" t="s">
        <v>38</v>
      </c>
      <c r="C45" s="17" t="s">
        <v>11</v>
      </c>
      <c r="D45" s="17" t="s">
        <v>5</v>
      </c>
      <c r="E45" s="96">
        <v>4.5487100000000003E-2</v>
      </c>
      <c r="F45" s="7">
        <v>3.1129199999999999E-3</v>
      </c>
      <c r="G45" s="8">
        <v>6.3957650000000005E-2</v>
      </c>
      <c r="H45" s="7">
        <v>7.02106E-3</v>
      </c>
      <c r="I45" s="8">
        <v>7.4685020000000005E-2</v>
      </c>
      <c r="J45" s="7">
        <v>1.572378E-2</v>
      </c>
      <c r="K45" s="8">
        <v>4.8341290000000002E-2</v>
      </c>
      <c r="L45" s="106">
        <v>6.4263000000000002E-3</v>
      </c>
      <c r="M45" s="8">
        <v>0.78689443999999997</v>
      </c>
      <c r="N45" s="7">
        <v>7.5888910000000004E-2</v>
      </c>
      <c r="O45" s="8">
        <v>0.19521432999999999</v>
      </c>
      <c r="P45" s="65">
        <v>1.8542030000000001E-2</v>
      </c>
      <c r="Q45" s="69">
        <f t="shared" si="4"/>
        <v>0.20242997166666665</v>
      </c>
      <c r="R45" s="45">
        <f t="shared" si="5"/>
        <v>2.1119166666666672E-2</v>
      </c>
    </row>
    <row r="46" spans="1:18" x14ac:dyDescent="0.2">
      <c r="A46" s="25" t="s">
        <v>35</v>
      </c>
      <c r="B46" s="16" t="s">
        <v>38</v>
      </c>
      <c r="C46" s="17" t="s">
        <v>11</v>
      </c>
      <c r="D46" s="17" t="s">
        <v>6</v>
      </c>
      <c r="E46" s="96">
        <v>4.6006150000000003E-2</v>
      </c>
      <c r="F46" s="7">
        <v>4.72822E-3</v>
      </c>
      <c r="G46" s="8">
        <v>6.2981239999999994E-2</v>
      </c>
      <c r="H46" s="7">
        <v>8.7081499999999996E-3</v>
      </c>
      <c r="I46" s="8">
        <v>8.0816410000000005E-2</v>
      </c>
      <c r="J46" s="7">
        <v>2.6831959999999998E-2</v>
      </c>
      <c r="K46" s="8">
        <v>4.8601940000000003E-2</v>
      </c>
      <c r="L46" s="106">
        <v>5.7800100000000004E-3</v>
      </c>
      <c r="M46" s="8">
        <v>0.75760760000000005</v>
      </c>
      <c r="N46" s="7">
        <v>0.12559082999999999</v>
      </c>
      <c r="O46" s="8">
        <v>0.18861782999999999</v>
      </c>
      <c r="P46" s="65">
        <v>2.694935E-2</v>
      </c>
      <c r="Q46" s="69">
        <f t="shared" si="4"/>
        <v>0.19743852833333334</v>
      </c>
      <c r="R46" s="45">
        <f t="shared" si="5"/>
        <v>3.3098086666666665E-2</v>
      </c>
    </row>
    <row r="47" spans="1:18" x14ac:dyDescent="0.2">
      <c r="A47" s="25" t="s">
        <v>35</v>
      </c>
      <c r="B47" s="16" t="s">
        <v>38</v>
      </c>
      <c r="C47" s="17" t="s">
        <v>11</v>
      </c>
      <c r="D47" s="17" t="s">
        <v>7</v>
      </c>
      <c r="E47" s="96">
        <v>4.4828960000000001E-2</v>
      </c>
      <c r="F47" s="7">
        <v>4.8401800000000004E-3</v>
      </c>
      <c r="G47" s="8">
        <v>6.3072610000000001E-2</v>
      </c>
      <c r="H47" s="7">
        <v>8.9333599999999996E-3</v>
      </c>
      <c r="I47" s="8">
        <v>8.1329380000000007E-2</v>
      </c>
      <c r="J47" s="7">
        <v>2.7887370000000002E-2</v>
      </c>
      <c r="K47" s="8">
        <v>4.7055859999999998E-2</v>
      </c>
      <c r="L47" s="106">
        <v>6.5924900000000003E-3</v>
      </c>
      <c r="M47" s="8">
        <v>0.7567545</v>
      </c>
      <c r="N47" s="7">
        <v>0.12343962</v>
      </c>
      <c r="O47" s="8">
        <v>0.19047217</v>
      </c>
      <c r="P47" s="65">
        <v>2.9675070000000001E-2</v>
      </c>
      <c r="Q47" s="69">
        <f t="shared" si="4"/>
        <v>0.19725224666666666</v>
      </c>
      <c r="R47" s="45">
        <f t="shared" si="5"/>
        <v>3.3561348333333331E-2</v>
      </c>
    </row>
    <row r="48" spans="1:18" x14ac:dyDescent="0.2">
      <c r="A48" s="25" t="s">
        <v>35</v>
      </c>
      <c r="B48" s="16" t="s">
        <v>38</v>
      </c>
      <c r="C48" s="17" t="s">
        <v>11</v>
      </c>
      <c r="D48" s="17" t="s">
        <v>8</v>
      </c>
      <c r="E48" s="96">
        <v>4.4468300000000002E-2</v>
      </c>
      <c r="F48" s="7">
        <v>3.7613600000000001E-3</v>
      </c>
      <c r="G48" s="8">
        <v>6.2056500000000001E-2</v>
      </c>
      <c r="H48" s="7">
        <v>1.110977E-2</v>
      </c>
      <c r="I48" s="8">
        <v>9.0532520000000005E-2</v>
      </c>
      <c r="J48" s="7">
        <v>3.1990749999999998E-2</v>
      </c>
      <c r="K48" s="8">
        <v>4.5496990000000001E-2</v>
      </c>
      <c r="L48" s="106">
        <v>5.5961500000000003E-3</v>
      </c>
      <c r="M48" s="8">
        <v>0.72517719999999997</v>
      </c>
      <c r="N48" s="7">
        <v>0.15793039</v>
      </c>
      <c r="O48" s="8">
        <v>0.1811865</v>
      </c>
      <c r="P48" s="65">
        <v>3.6114149999999998E-2</v>
      </c>
      <c r="Q48" s="69">
        <f t="shared" si="4"/>
        <v>0.19148633499999998</v>
      </c>
      <c r="R48" s="45">
        <f t="shared" si="5"/>
        <v>4.1083761666666663E-2</v>
      </c>
    </row>
    <row r="49" spans="1:18" x14ac:dyDescent="0.2">
      <c r="A49" s="25" t="s">
        <v>35</v>
      </c>
      <c r="B49" s="16" t="s">
        <v>38</v>
      </c>
      <c r="C49" s="17" t="s">
        <v>11</v>
      </c>
      <c r="D49" s="17" t="s">
        <v>9</v>
      </c>
      <c r="E49" s="96">
        <v>4.1805450000000001E-2</v>
      </c>
      <c r="F49" s="7">
        <v>4.6017300000000001E-3</v>
      </c>
      <c r="G49" s="8">
        <v>6.6314949999999998E-2</v>
      </c>
      <c r="H49" s="7">
        <v>2.6779000000000001E-2</v>
      </c>
      <c r="I49" s="8">
        <v>0.10073265000000001</v>
      </c>
      <c r="J49" s="7">
        <v>4.5248879999999998E-2</v>
      </c>
      <c r="K49" s="8">
        <v>4.3358069999999999E-2</v>
      </c>
      <c r="L49" s="106">
        <v>5.8089099999999996E-3</v>
      </c>
      <c r="M49" s="8">
        <v>0.66192580000000001</v>
      </c>
      <c r="N49" s="7">
        <v>0.19379830000000001</v>
      </c>
      <c r="O49" s="8">
        <v>0.14355364000000001</v>
      </c>
      <c r="P49" s="65">
        <v>3.6828939999999998E-2</v>
      </c>
      <c r="Q49" s="69">
        <f t="shared" si="4"/>
        <v>0.17628175999999998</v>
      </c>
      <c r="R49" s="45">
        <f t="shared" si="5"/>
        <v>5.2177626666666664E-2</v>
      </c>
    </row>
    <row r="50" spans="1:18" x14ac:dyDescent="0.2">
      <c r="A50" s="25" t="s">
        <v>35</v>
      </c>
      <c r="B50" s="16" t="s">
        <v>38</v>
      </c>
      <c r="C50" s="17" t="s">
        <v>11</v>
      </c>
      <c r="D50" s="17" t="s">
        <v>46</v>
      </c>
      <c r="E50" s="96">
        <v>4.2249580000000002E-2</v>
      </c>
      <c r="F50" s="7">
        <v>6.8260300000000003E-3</v>
      </c>
      <c r="G50" s="8">
        <v>3.746878E-2</v>
      </c>
      <c r="H50" s="7">
        <v>2.0280969999999999E-2</v>
      </c>
      <c r="I50" s="8">
        <v>0.113576</v>
      </c>
      <c r="J50" s="7">
        <v>5.8915E-3</v>
      </c>
      <c r="K50" s="8">
        <v>4.1599089999999998E-2</v>
      </c>
      <c r="L50" s="106">
        <v>3.0813899999999998E-3</v>
      </c>
      <c r="M50" s="8">
        <v>0.41563243</v>
      </c>
      <c r="N50" s="7">
        <v>4.3729619999999997E-2</v>
      </c>
      <c r="O50" s="8">
        <v>8.0978830000000002E-2</v>
      </c>
      <c r="P50" s="65">
        <v>1.616414E-2</v>
      </c>
      <c r="Q50" s="69">
        <f t="shared" si="4"/>
        <v>0.12191745166666668</v>
      </c>
      <c r="R50" s="45">
        <f t="shared" si="5"/>
        <v>1.5995608333333331E-2</v>
      </c>
    </row>
    <row r="51" spans="1:18" x14ac:dyDescent="0.2">
      <c r="A51" s="25" t="s">
        <v>35</v>
      </c>
      <c r="B51" s="16" t="s">
        <v>38</v>
      </c>
      <c r="C51" s="17" t="s">
        <v>11</v>
      </c>
      <c r="D51" s="17" t="s">
        <v>45</v>
      </c>
      <c r="E51" s="96">
        <v>4.601947E-2</v>
      </c>
      <c r="F51" s="7">
        <v>5.6178599999999997E-3</v>
      </c>
      <c r="G51" s="8">
        <v>5.0073640000000003E-2</v>
      </c>
      <c r="H51" s="7">
        <v>1.308434E-2</v>
      </c>
      <c r="I51" s="8">
        <v>9.9241369999999995E-2</v>
      </c>
      <c r="J51" s="7">
        <v>3.7048980000000002E-2</v>
      </c>
      <c r="K51" s="8">
        <v>4.8147509999999998E-2</v>
      </c>
      <c r="L51" s="106">
        <v>4.9468699999999999E-3</v>
      </c>
      <c r="M51" s="8">
        <v>0.57467290000000004</v>
      </c>
      <c r="N51" s="7">
        <v>0.18717274</v>
      </c>
      <c r="O51" s="8">
        <v>0.15314454</v>
      </c>
      <c r="P51" s="65">
        <v>4.4724010000000002E-2</v>
      </c>
      <c r="Q51" s="69">
        <f t="shared" si="4"/>
        <v>0.16188323833333335</v>
      </c>
      <c r="R51" s="45">
        <f t="shared" si="5"/>
        <v>4.8765799999999998E-2</v>
      </c>
    </row>
    <row r="52" spans="1:18" x14ac:dyDescent="0.2">
      <c r="A52" s="25" t="s">
        <v>35</v>
      </c>
      <c r="B52" s="16" t="s">
        <v>38</v>
      </c>
      <c r="C52" s="17" t="s">
        <v>11</v>
      </c>
      <c r="D52" s="17" t="s">
        <v>44</v>
      </c>
      <c r="E52" s="96">
        <v>4.16078E-2</v>
      </c>
      <c r="F52" s="7">
        <v>2.2980000000000001E-3</v>
      </c>
      <c r="G52" s="8">
        <v>5.6192569999999997E-2</v>
      </c>
      <c r="H52" s="7">
        <v>1.939368E-2</v>
      </c>
      <c r="I52" s="8">
        <v>7.1009459999999996E-2</v>
      </c>
      <c r="J52" s="7">
        <v>1.9412579999999999E-2</v>
      </c>
      <c r="K52" s="8">
        <v>4.7764710000000002E-2</v>
      </c>
      <c r="L52" s="106">
        <v>5.3648100000000002E-3</v>
      </c>
      <c r="M52" s="8">
        <v>0.58477310000000005</v>
      </c>
      <c r="N52" s="7">
        <v>0.17142065000000001</v>
      </c>
      <c r="O52" s="8">
        <v>0.13363668000000001</v>
      </c>
      <c r="P52" s="65">
        <v>4.8622640000000002E-2</v>
      </c>
      <c r="Q52" s="69">
        <f t="shared" si="4"/>
        <v>0.15583072000000001</v>
      </c>
      <c r="R52" s="45">
        <f t="shared" si="5"/>
        <v>4.4418726666666665E-2</v>
      </c>
    </row>
    <row r="53" spans="1:18" x14ac:dyDescent="0.2">
      <c r="A53" s="25" t="s">
        <v>35</v>
      </c>
      <c r="B53" s="16" t="s">
        <v>38</v>
      </c>
      <c r="C53" s="17" t="s">
        <v>11</v>
      </c>
      <c r="D53" s="17" t="s">
        <v>43</v>
      </c>
      <c r="E53" s="96">
        <v>3.8039070000000001E-2</v>
      </c>
      <c r="F53" s="7">
        <v>5.7600200000000002E-3</v>
      </c>
      <c r="G53" s="8">
        <v>3.2565669999999998E-2</v>
      </c>
      <c r="H53" s="7">
        <v>1.000615E-2</v>
      </c>
      <c r="I53" s="8">
        <v>0.14687769000000001</v>
      </c>
      <c r="J53" s="7">
        <v>5.1551599999999998E-3</v>
      </c>
      <c r="K53" s="8">
        <v>4.0782329999999999E-2</v>
      </c>
      <c r="L53" s="106">
        <v>5.0223000000000004E-3</v>
      </c>
      <c r="M53" s="8">
        <v>0.40341100000000002</v>
      </c>
      <c r="N53" s="7">
        <v>1.4546E-2</v>
      </c>
      <c r="O53" s="8">
        <v>8.9924329999999997E-2</v>
      </c>
      <c r="P53" s="65">
        <v>1.1699640000000001E-2</v>
      </c>
      <c r="Q53" s="69">
        <f t="shared" si="4"/>
        <v>0.12526668166666668</v>
      </c>
      <c r="R53" s="45">
        <f t="shared" si="5"/>
        <v>8.6982116666666654E-3</v>
      </c>
    </row>
    <row r="54" spans="1:18" x14ac:dyDescent="0.2">
      <c r="A54" s="25" t="s">
        <v>35</v>
      </c>
      <c r="B54" s="16" t="s">
        <v>38</v>
      </c>
      <c r="C54" s="17" t="s">
        <v>11</v>
      </c>
      <c r="D54" s="17" t="s">
        <v>42</v>
      </c>
      <c r="E54" s="96">
        <v>4.2244400000000001E-2</v>
      </c>
      <c r="F54" s="7">
        <v>8.8918199999999999E-3</v>
      </c>
      <c r="G54" s="8">
        <v>4.0329169999999998E-2</v>
      </c>
      <c r="H54" s="7">
        <v>2.7622270000000001E-2</v>
      </c>
      <c r="I54" s="8">
        <v>0.10790702000000001</v>
      </c>
      <c r="J54" s="7">
        <v>7.6245699999999998E-3</v>
      </c>
      <c r="K54" s="8">
        <v>4.5182880000000002E-2</v>
      </c>
      <c r="L54" s="106">
        <v>3.51476E-3</v>
      </c>
      <c r="M54" s="8">
        <v>0.43318351999999999</v>
      </c>
      <c r="N54" s="7">
        <v>0.10176387000000001</v>
      </c>
      <c r="O54" s="8">
        <v>7.8459730000000005E-2</v>
      </c>
      <c r="P54" s="65">
        <v>2.185463E-2</v>
      </c>
      <c r="Q54" s="69">
        <f t="shared" si="4"/>
        <v>0.12455112000000002</v>
      </c>
      <c r="R54" s="45">
        <f t="shared" si="5"/>
        <v>2.8545320000000002E-2</v>
      </c>
    </row>
    <row r="55" spans="1:18" x14ac:dyDescent="0.2">
      <c r="A55" s="25" t="s">
        <v>35</v>
      </c>
      <c r="B55" s="16" t="s">
        <v>38</v>
      </c>
      <c r="C55" s="17" t="s">
        <v>11</v>
      </c>
      <c r="D55" s="17" t="s">
        <v>41</v>
      </c>
      <c r="E55" s="96">
        <v>4.482249E-2</v>
      </c>
      <c r="F55" s="7">
        <v>4.26627E-3</v>
      </c>
      <c r="G55" s="8">
        <v>4.8553260000000001E-2</v>
      </c>
      <c r="H55" s="7">
        <v>1.438585E-2</v>
      </c>
      <c r="I55" s="8">
        <v>0.10162054</v>
      </c>
      <c r="J55" s="7">
        <v>3.8643810000000001E-2</v>
      </c>
      <c r="K55" s="8">
        <v>4.5671629999999998E-2</v>
      </c>
      <c r="L55" s="106">
        <v>4.2682900000000001E-3</v>
      </c>
      <c r="M55" s="8">
        <v>0.57959305999999999</v>
      </c>
      <c r="N55" s="7">
        <v>0.18500565999999999</v>
      </c>
      <c r="O55" s="8">
        <v>0.14157576999999999</v>
      </c>
      <c r="P55" s="65">
        <v>4.8496280000000003E-2</v>
      </c>
      <c r="Q55" s="69">
        <f t="shared" si="4"/>
        <v>0.16030612499999999</v>
      </c>
      <c r="R55" s="45">
        <f t="shared" si="5"/>
        <v>4.9177693333333328E-2</v>
      </c>
    </row>
    <row r="56" spans="1:18" x14ac:dyDescent="0.2">
      <c r="A56" s="25" t="s">
        <v>35</v>
      </c>
      <c r="B56" s="16" t="s">
        <v>38</v>
      </c>
      <c r="C56" s="17" t="s">
        <v>11</v>
      </c>
      <c r="D56" s="17" t="s">
        <v>40</v>
      </c>
      <c r="E56" s="96">
        <v>4.1928920000000001E-2</v>
      </c>
      <c r="F56" s="7">
        <v>3.5659400000000001E-3</v>
      </c>
      <c r="G56" s="8">
        <v>5.2400889999999999E-2</v>
      </c>
      <c r="H56" s="7">
        <v>1.1602660000000001E-2</v>
      </c>
      <c r="I56" s="8">
        <v>0.11322179</v>
      </c>
      <c r="J56" s="7">
        <v>4.0507870000000001E-2</v>
      </c>
      <c r="K56" s="8">
        <v>4.7450430000000002E-2</v>
      </c>
      <c r="L56" s="106">
        <v>7.8592100000000002E-3</v>
      </c>
      <c r="M56" s="8">
        <v>0.59721135999999997</v>
      </c>
      <c r="N56" s="7">
        <v>0.19412681000000001</v>
      </c>
      <c r="O56" s="8">
        <v>0.15174119999999999</v>
      </c>
      <c r="P56" s="65">
        <v>4.6791600000000003E-2</v>
      </c>
      <c r="Q56" s="69">
        <f t="shared" si="4"/>
        <v>0.16732576499999999</v>
      </c>
      <c r="R56" s="45">
        <f t="shared" si="5"/>
        <v>5.0742348333333333E-2</v>
      </c>
    </row>
    <row r="57" spans="1:18" ht="17" thickBot="1" x14ac:dyDescent="0.25">
      <c r="A57" s="26" t="s">
        <v>35</v>
      </c>
      <c r="B57" s="23" t="s">
        <v>38</v>
      </c>
      <c r="C57" s="18" t="s">
        <v>11</v>
      </c>
      <c r="D57" s="18" t="s">
        <v>39</v>
      </c>
      <c r="E57" s="98">
        <v>3.6011040000000001E-2</v>
      </c>
      <c r="F57" s="20">
        <v>1.64583E-3</v>
      </c>
      <c r="G57" s="59">
        <v>6.3054959999999993E-2</v>
      </c>
      <c r="H57" s="20">
        <v>1.5704360000000001E-2</v>
      </c>
      <c r="I57" s="59">
        <v>6.3297720000000002E-2</v>
      </c>
      <c r="J57" s="20">
        <v>1.8166069999999999E-2</v>
      </c>
      <c r="K57" s="59">
        <v>5.1817620000000002E-2</v>
      </c>
      <c r="L57" s="108">
        <v>5.7218599999999996E-3</v>
      </c>
      <c r="M57" s="59">
        <v>0.66865872999999998</v>
      </c>
      <c r="N57" s="20">
        <v>0.14357892</v>
      </c>
      <c r="O57" s="59">
        <v>0.14965649</v>
      </c>
      <c r="P57" s="66">
        <v>3.6454340000000002E-2</v>
      </c>
      <c r="Q57" s="71">
        <f t="shared" si="4"/>
        <v>0.17208276</v>
      </c>
      <c r="R57" s="47">
        <f t="shared" si="5"/>
        <v>3.6878563333333329E-2</v>
      </c>
    </row>
    <row r="60" spans="1:18" x14ac:dyDescent="0.2">
      <c r="E60"/>
      <c r="I60"/>
      <c r="J60"/>
      <c r="L60"/>
    </row>
    <row r="61" spans="1:18" x14ac:dyDescent="0.2">
      <c r="E61"/>
      <c r="I61"/>
      <c r="J61"/>
      <c r="L61"/>
    </row>
    <row r="62" spans="1:18" x14ac:dyDescent="0.2">
      <c r="E62"/>
      <c r="I62"/>
      <c r="J62"/>
      <c r="L62"/>
    </row>
    <row r="63" spans="1:18" x14ac:dyDescent="0.2">
      <c r="E63"/>
      <c r="I63"/>
      <c r="J63"/>
      <c r="L63"/>
    </row>
    <row r="64" spans="1:18" x14ac:dyDescent="0.2">
      <c r="E64"/>
      <c r="I64"/>
      <c r="J64"/>
      <c r="L64"/>
    </row>
    <row r="65" spans="5:12" x14ac:dyDescent="0.2">
      <c r="E65"/>
      <c r="I65"/>
      <c r="J65"/>
      <c r="L65"/>
    </row>
    <row r="66" spans="5:12" x14ac:dyDescent="0.2">
      <c r="E66"/>
      <c r="I66"/>
      <c r="J66"/>
      <c r="L66"/>
    </row>
    <row r="67" spans="5:12" x14ac:dyDescent="0.2">
      <c r="E67"/>
      <c r="I67"/>
      <c r="J67"/>
      <c r="L67"/>
    </row>
    <row r="70" spans="5:12" x14ac:dyDescent="0.2">
      <c r="E70"/>
      <c r="I70"/>
      <c r="J70"/>
      <c r="L70"/>
    </row>
    <row r="71" spans="5:12" x14ac:dyDescent="0.2">
      <c r="E71"/>
      <c r="I71"/>
      <c r="J71"/>
      <c r="L71"/>
    </row>
    <row r="72" spans="5:12" x14ac:dyDescent="0.2">
      <c r="E72"/>
      <c r="I72"/>
      <c r="J72"/>
      <c r="L72"/>
    </row>
    <row r="73" spans="5:12" x14ac:dyDescent="0.2">
      <c r="E73"/>
      <c r="I73"/>
      <c r="J73"/>
      <c r="L73"/>
    </row>
    <row r="74" spans="5:12" x14ac:dyDescent="0.2">
      <c r="E74"/>
      <c r="I74"/>
      <c r="J74"/>
      <c r="L74"/>
    </row>
    <row r="75" spans="5:12" x14ac:dyDescent="0.2">
      <c r="E75"/>
      <c r="I75"/>
      <c r="J75"/>
      <c r="L75"/>
    </row>
    <row r="76" spans="5:12" x14ac:dyDescent="0.2">
      <c r="E76"/>
      <c r="I76"/>
      <c r="J76"/>
      <c r="L76"/>
    </row>
    <row r="77" spans="5:12" x14ac:dyDescent="0.2">
      <c r="E77"/>
      <c r="I77"/>
      <c r="J77"/>
      <c r="L77"/>
    </row>
    <row r="78" spans="5:12" x14ac:dyDescent="0.2">
      <c r="E78"/>
      <c r="I78"/>
      <c r="J78"/>
      <c r="L78"/>
    </row>
    <row r="79" spans="5:12" x14ac:dyDescent="0.2">
      <c r="E79"/>
      <c r="I79"/>
      <c r="J79"/>
      <c r="L79"/>
    </row>
    <row r="80" spans="5:12" x14ac:dyDescent="0.2">
      <c r="E80"/>
      <c r="I80"/>
      <c r="J80"/>
      <c r="L80"/>
    </row>
    <row r="81" spans="5:12" x14ac:dyDescent="0.2">
      <c r="E81"/>
      <c r="I81"/>
      <c r="J81"/>
      <c r="L81"/>
    </row>
    <row r="82" spans="5:12" x14ac:dyDescent="0.2">
      <c r="E82"/>
      <c r="I82"/>
      <c r="J82"/>
      <c r="L82"/>
    </row>
    <row r="83" spans="5:12" x14ac:dyDescent="0.2">
      <c r="E83"/>
      <c r="I83"/>
      <c r="J83"/>
      <c r="L83"/>
    </row>
    <row r="84" spans="5:12" x14ac:dyDescent="0.2">
      <c r="E84"/>
      <c r="I84"/>
      <c r="J84"/>
      <c r="L84"/>
    </row>
    <row r="85" spans="5:12" x14ac:dyDescent="0.2">
      <c r="E85"/>
      <c r="I85"/>
      <c r="J85"/>
      <c r="L85"/>
    </row>
    <row r="86" spans="5:12" x14ac:dyDescent="0.2">
      <c r="E86"/>
      <c r="I86"/>
      <c r="J86"/>
      <c r="L86"/>
    </row>
    <row r="87" spans="5:12" x14ac:dyDescent="0.2">
      <c r="E87"/>
      <c r="I87"/>
      <c r="J87"/>
      <c r="L87"/>
    </row>
    <row r="88" spans="5:12" x14ac:dyDescent="0.2">
      <c r="E88"/>
      <c r="I88"/>
      <c r="J88"/>
      <c r="L88"/>
    </row>
    <row r="89" spans="5:12" x14ac:dyDescent="0.2">
      <c r="E89"/>
      <c r="I89"/>
      <c r="J89"/>
      <c r="L89"/>
    </row>
    <row r="90" spans="5:12" x14ac:dyDescent="0.2">
      <c r="E90"/>
      <c r="I90"/>
      <c r="J90"/>
      <c r="L90"/>
    </row>
    <row r="91" spans="5:12" x14ac:dyDescent="0.2">
      <c r="E91"/>
      <c r="I91"/>
      <c r="J91"/>
      <c r="L91"/>
    </row>
    <row r="92" spans="5:12" x14ac:dyDescent="0.2">
      <c r="E92"/>
      <c r="I92"/>
      <c r="J92"/>
      <c r="L92"/>
    </row>
    <row r="93" spans="5:12" x14ac:dyDescent="0.2">
      <c r="E93"/>
      <c r="I93"/>
      <c r="J93"/>
      <c r="L93"/>
    </row>
    <row r="94" spans="5:12" x14ac:dyDescent="0.2">
      <c r="E94"/>
      <c r="I94"/>
      <c r="J94"/>
      <c r="L94"/>
    </row>
    <row r="95" spans="5:12" x14ac:dyDescent="0.2">
      <c r="E95"/>
      <c r="I95"/>
      <c r="J95"/>
      <c r="L95"/>
    </row>
    <row r="96" spans="5:12" x14ac:dyDescent="0.2">
      <c r="E96"/>
      <c r="I96"/>
      <c r="J96"/>
      <c r="L96"/>
    </row>
    <row r="97" spans="5:12" x14ac:dyDescent="0.2">
      <c r="E97"/>
      <c r="I97"/>
      <c r="J97"/>
      <c r="L97"/>
    </row>
    <row r="98" spans="5:12" x14ac:dyDescent="0.2">
      <c r="E98"/>
      <c r="I98"/>
      <c r="J98"/>
      <c r="L98"/>
    </row>
    <row r="99" spans="5:12" x14ac:dyDescent="0.2">
      <c r="E99"/>
      <c r="I99"/>
      <c r="J99"/>
      <c r="L99"/>
    </row>
    <row r="100" spans="5:12" x14ac:dyDescent="0.2">
      <c r="E100"/>
      <c r="I100"/>
      <c r="J100"/>
      <c r="L100"/>
    </row>
    <row r="101" spans="5:12" x14ac:dyDescent="0.2">
      <c r="E101"/>
      <c r="I101"/>
      <c r="J101"/>
      <c r="L101"/>
    </row>
    <row r="102" spans="5:12" x14ac:dyDescent="0.2">
      <c r="E102"/>
      <c r="I102"/>
      <c r="J102"/>
      <c r="L102"/>
    </row>
    <row r="103" spans="5:12" x14ac:dyDescent="0.2">
      <c r="E103"/>
      <c r="I103"/>
      <c r="J103"/>
      <c r="L103"/>
    </row>
    <row r="104" spans="5:12" x14ac:dyDescent="0.2">
      <c r="E104"/>
      <c r="I104"/>
      <c r="J104"/>
      <c r="L104"/>
    </row>
    <row r="105" spans="5:12" x14ac:dyDescent="0.2">
      <c r="E105"/>
      <c r="I105"/>
      <c r="J105"/>
      <c r="L105"/>
    </row>
    <row r="106" spans="5:12" x14ac:dyDescent="0.2">
      <c r="E106"/>
      <c r="I106"/>
      <c r="J106"/>
      <c r="L106"/>
    </row>
    <row r="107" spans="5:12" x14ac:dyDescent="0.2">
      <c r="E107"/>
      <c r="I107"/>
      <c r="J107"/>
      <c r="L107"/>
    </row>
    <row r="108" spans="5:12" x14ac:dyDescent="0.2">
      <c r="E108"/>
      <c r="I108"/>
      <c r="J108"/>
      <c r="L108"/>
    </row>
    <row r="109" spans="5:12" x14ac:dyDescent="0.2">
      <c r="E109"/>
      <c r="I109"/>
      <c r="J109"/>
      <c r="L109"/>
    </row>
    <row r="110" spans="5:12" x14ac:dyDescent="0.2">
      <c r="E110"/>
      <c r="I110"/>
      <c r="J110"/>
      <c r="L110"/>
    </row>
    <row r="111" spans="5:12" x14ac:dyDescent="0.2">
      <c r="E111"/>
      <c r="I111"/>
      <c r="J111"/>
      <c r="L111"/>
    </row>
    <row r="112" spans="5:12" x14ac:dyDescent="0.2">
      <c r="E112"/>
      <c r="I112"/>
      <c r="J112"/>
      <c r="L112"/>
    </row>
    <row r="113" spans="5:12" x14ac:dyDescent="0.2">
      <c r="E113"/>
      <c r="I113"/>
      <c r="J113"/>
      <c r="L113"/>
    </row>
  </sheetData>
  <conditionalFormatting sqref="Q4:Q57">
    <cfRule type="top10" dxfId="10" priority="2" percent="1" bottom="1" rank="10"/>
    <cfRule type="cellIs" dxfId="9" priority="4" operator="lessThan">
      <formula>$Q$3</formula>
    </cfRule>
  </conditionalFormatting>
  <conditionalFormatting sqref="R4:R57">
    <cfRule type="top10" dxfId="8" priority="1" percent="1" bottom="1" rank="10"/>
    <cfRule type="cellIs" dxfId="7" priority="3" operator="lessThan">
      <formula>$R$3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C179-E90B-2C4B-81AF-738EE9198FEE}">
  <dimension ref="A1:N112"/>
  <sheetViews>
    <sheetView workbookViewId="0">
      <selection activeCell="O3" sqref="O3"/>
    </sheetView>
  </sheetViews>
  <sheetFormatPr baseColWidth="10" defaultRowHeight="16" x14ac:dyDescent="0.2"/>
  <cols>
    <col min="1" max="1" width="10.83203125" bestFit="1" customWidth="1"/>
    <col min="2" max="2" width="9.1640625" bestFit="1" customWidth="1"/>
    <col min="3" max="3" width="33.5" bestFit="1" customWidth="1"/>
    <col min="4" max="4" width="18.5" bestFit="1" customWidth="1"/>
    <col min="5" max="5" width="15.5" style="56" customWidth="1"/>
    <col min="6" max="6" width="15.5" style="48" customWidth="1"/>
    <col min="7" max="7" width="15.1640625" style="56" customWidth="1"/>
    <col min="8" max="8" width="15.1640625" style="48" customWidth="1"/>
    <col min="9" max="9" width="15.1640625" style="56" customWidth="1"/>
    <col min="10" max="10" width="15.1640625" style="48" customWidth="1"/>
    <col min="11" max="11" width="15.1640625" style="56" customWidth="1"/>
    <col min="12" max="12" width="15.1640625" style="48" customWidth="1"/>
  </cols>
  <sheetData>
    <row r="1" spans="1:14" ht="17" thickBot="1" x14ac:dyDescent="0.25">
      <c r="E1" s="55" t="s">
        <v>12</v>
      </c>
    </row>
    <row r="2" spans="1:14" ht="17" thickBo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55" t="s">
        <v>17</v>
      </c>
      <c r="F2" s="49" t="s">
        <v>18</v>
      </c>
      <c r="G2" s="51" t="s">
        <v>19</v>
      </c>
      <c r="H2" s="49" t="s">
        <v>20</v>
      </c>
      <c r="I2" s="51" t="s">
        <v>21</v>
      </c>
      <c r="J2" s="49" t="s">
        <v>22</v>
      </c>
      <c r="K2" s="51" t="s">
        <v>30</v>
      </c>
      <c r="L2" s="63" t="s">
        <v>31</v>
      </c>
      <c r="M2" s="4" t="s">
        <v>23</v>
      </c>
      <c r="N2" s="19" t="s">
        <v>24</v>
      </c>
    </row>
    <row r="3" spans="1:14" ht="17" thickBot="1" x14ac:dyDescent="0.25">
      <c r="A3" s="130" t="s">
        <v>267</v>
      </c>
      <c r="B3" s="127" t="s">
        <v>38</v>
      </c>
      <c r="C3" s="74" t="s">
        <v>25</v>
      </c>
      <c r="D3" s="75" t="s">
        <v>32</v>
      </c>
      <c r="E3" s="164">
        <v>7.4685059999999998E-2</v>
      </c>
      <c r="F3" s="37">
        <v>1.449745E-2</v>
      </c>
      <c r="G3" s="164">
        <v>5.6333960000000002E-2</v>
      </c>
      <c r="H3" s="37">
        <v>7.3941099999999997E-3</v>
      </c>
      <c r="I3" s="164">
        <v>8.5861880000000002E-2</v>
      </c>
      <c r="J3" s="37">
        <v>1.8454809999999999E-2</v>
      </c>
      <c r="K3" s="164">
        <v>0.51955969999999996</v>
      </c>
      <c r="L3" s="37">
        <v>0.21329771</v>
      </c>
      <c r="M3" s="39">
        <f t="shared" ref="M3" si="0">AVERAGE(E3,G3,I3,K3)</f>
        <v>0.18411014999999997</v>
      </c>
      <c r="N3" s="40">
        <f t="shared" ref="N3" si="1">AVERAGE(F3,H3,J3,L3)</f>
        <v>6.3411019999999998E-2</v>
      </c>
    </row>
    <row r="4" spans="1:14" x14ac:dyDescent="0.2">
      <c r="A4" s="131" t="s">
        <v>267</v>
      </c>
      <c r="B4" s="128" t="s">
        <v>38</v>
      </c>
      <c r="C4" s="27" t="s">
        <v>1</v>
      </c>
      <c r="D4" s="32" t="s">
        <v>268</v>
      </c>
      <c r="E4" s="42">
        <v>4.0666000000000001E-2</v>
      </c>
      <c r="F4" s="30">
        <v>6.2383100000000004E-3</v>
      </c>
      <c r="G4" s="30">
        <v>6.1522920000000002E-2</v>
      </c>
      <c r="H4" s="30">
        <v>1.405295E-2</v>
      </c>
      <c r="I4" s="57">
        <v>9.4681230000000005E-2</v>
      </c>
      <c r="J4" s="30">
        <v>2.0806660000000001E-2</v>
      </c>
      <c r="K4" s="30">
        <v>0.34082127000000001</v>
      </c>
      <c r="L4" s="61">
        <v>0.14236488999999999</v>
      </c>
      <c r="M4" s="134">
        <f t="shared" ref="M4:M57" si="2">AVERAGE(E4,G4,I4,K4)</f>
        <v>0.13442285500000001</v>
      </c>
      <c r="N4" s="44">
        <f t="shared" ref="N4:N57" si="3">AVERAGE(F4,H4,J4,L4)</f>
        <v>4.5865702499999994E-2</v>
      </c>
    </row>
    <row r="5" spans="1:14" x14ac:dyDescent="0.2">
      <c r="A5" s="131" t="s">
        <v>267</v>
      </c>
      <c r="B5" s="128" t="s">
        <v>38</v>
      </c>
      <c r="C5" s="17" t="s">
        <v>1</v>
      </c>
      <c r="D5" s="33" t="s">
        <v>269</v>
      </c>
      <c r="E5" s="10">
        <v>4.1808039999999998E-2</v>
      </c>
      <c r="F5" s="6">
        <v>7.37129E-3</v>
      </c>
      <c r="G5" s="6">
        <v>5.7301539999999998E-2</v>
      </c>
      <c r="H5" s="6">
        <v>1.149532E-2</v>
      </c>
      <c r="I5" s="8">
        <v>9.7209959999999998E-2</v>
      </c>
      <c r="J5" s="6">
        <v>2.3250750000000001E-2</v>
      </c>
      <c r="K5" s="6">
        <v>0.30259239999999998</v>
      </c>
      <c r="L5" s="62">
        <v>0.17241153000000001</v>
      </c>
      <c r="M5" s="135">
        <f t="shared" si="2"/>
        <v>0.124727985</v>
      </c>
      <c r="N5" s="45">
        <f t="shared" si="3"/>
        <v>5.36322225E-2</v>
      </c>
    </row>
    <row r="6" spans="1:14" x14ac:dyDescent="0.2">
      <c r="A6" s="131" t="s">
        <v>267</v>
      </c>
      <c r="B6" s="128" t="s">
        <v>38</v>
      </c>
      <c r="C6" s="17" t="s">
        <v>1</v>
      </c>
      <c r="D6" s="33" t="s">
        <v>2</v>
      </c>
      <c r="E6" s="10">
        <v>4.8561050000000001E-2</v>
      </c>
      <c r="F6" s="6">
        <v>9.1510500000000009E-3</v>
      </c>
      <c r="G6" s="6">
        <v>4.2632709999999997E-2</v>
      </c>
      <c r="H6" s="6">
        <v>9.5702900000000004E-3</v>
      </c>
      <c r="I6" s="8">
        <v>8.8809040000000006E-2</v>
      </c>
      <c r="J6" s="6">
        <v>2.9727409999999999E-2</v>
      </c>
      <c r="K6" s="6">
        <v>0.37100005000000003</v>
      </c>
      <c r="L6" s="62">
        <v>0.33334350000000001</v>
      </c>
      <c r="M6" s="135">
        <f t="shared" si="2"/>
        <v>0.13775071250000001</v>
      </c>
      <c r="N6" s="45">
        <f t="shared" si="3"/>
        <v>9.54480625E-2</v>
      </c>
    </row>
    <row r="7" spans="1:14" x14ac:dyDescent="0.2">
      <c r="A7" s="131" t="s">
        <v>267</v>
      </c>
      <c r="B7" s="128" t="s">
        <v>38</v>
      </c>
      <c r="C7" s="17" t="s">
        <v>1</v>
      </c>
      <c r="D7" s="33" t="s">
        <v>3</v>
      </c>
      <c r="E7" s="10">
        <v>4.7364219999999999E-2</v>
      </c>
      <c r="F7" s="6">
        <v>6.4751499999999998E-3</v>
      </c>
      <c r="G7" s="6">
        <v>4.3753489999999999E-2</v>
      </c>
      <c r="H7" s="6">
        <v>8.6415899999999993E-3</v>
      </c>
      <c r="I7" s="8">
        <v>9.9779580000000007E-2</v>
      </c>
      <c r="J7" s="6">
        <v>3.6477290000000002E-2</v>
      </c>
      <c r="K7" s="6">
        <v>0.26638763999999998</v>
      </c>
      <c r="L7" s="62">
        <v>0.28835349999999998</v>
      </c>
      <c r="M7" s="135">
        <f t="shared" si="2"/>
        <v>0.11432123249999999</v>
      </c>
      <c r="N7" s="45">
        <f t="shared" si="3"/>
        <v>8.4986882499999999E-2</v>
      </c>
    </row>
    <row r="8" spans="1:14" x14ac:dyDescent="0.2">
      <c r="A8" s="131" t="s">
        <v>267</v>
      </c>
      <c r="B8" s="128" t="s">
        <v>38</v>
      </c>
      <c r="C8" s="17" t="s">
        <v>1</v>
      </c>
      <c r="D8" s="33" t="s">
        <v>4</v>
      </c>
      <c r="E8" s="10">
        <v>4.8339750000000001E-2</v>
      </c>
      <c r="F8" s="6">
        <v>6.4260799999999998E-3</v>
      </c>
      <c r="G8" s="6">
        <v>4.379218E-2</v>
      </c>
      <c r="H8" s="6">
        <v>1.12952E-2</v>
      </c>
      <c r="I8" s="8">
        <v>0.10338687000000001</v>
      </c>
      <c r="J8" s="6">
        <v>3.1219449999999999E-2</v>
      </c>
      <c r="K8" s="6">
        <v>0.17432813</v>
      </c>
      <c r="L8" s="62">
        <v>0.24097015999999999</v>
      </c>
      <c r="M8" s="135">
        <f t="shared" si="2"/>
        <v>9.2461732500000005E-2</v>
      </c>
      <c r="N8" s="45">
        <f t="shared" si="3"/>
        <v>7.2477722499999994E-2</v>
      </c>
    </row>
    <row r="9" spans="1:14" x14ac:dyDescent="0.2">
      <c r="A9" s="131" t="s">
        <v>267</v>
      </c>
      <c r="B9" s="128" t="s">
        <v>38</v>
      </c>
      <c r="C9" s="17" t="s">
        <v>1</v>
      </c>
      <c r="D9" s="33" t="s">
        <v>5</v>
      </c>
      <c r="E9" s="10">
        <v>4.7846909999999999E-2</v>
      </c>
      <c r="F9" s="6">
        <v>2.9572700000000001E-3</v>
      </c>
      <c r="G9" s="6">
        <v>5.2219710000000003E-2</v>
      </c>
      <c r="H9" s="6">
        <v>1.2333709999999999E-2</v>
      </c>
      <c r="I9" s="8">
        <v>0.1781307</v>
      </c>
      <c r="J9" s="6">
        <v>4.9936910000000001E-2</v>
      </c>
      <c r="K9" s="6">
        <v>0.23321205</v>
      </c>
      <c r="L9" s="62">
        <v>0.13002459999999999</v>
      </c>
      <c r="M9" s="135">
        <f t="shared" si="2"/>
        <v>0.12785234249999999</v>
      </c>
      <c r="N9" s="45">
        <f t="shared" si="3"/>
        <v>4.88131225E-2</v>
      </c>
    </row>
    <row r="10" spans="1:14" x14ac:dyDescent="0.2">
      <c r="A10" s="131" t="s">
        <v>267</v>
      </c>
      <c r="B10" s="128" t="s">
        <v>38</v>
      </c>
      <c r="C10" s="17" t="s">
        <v>1</v>
      </c>
      <c r="D10" s="33" t="s">
        <v>6</v>
      </c>
      <c r="E10" s="10">
        <v>4.7786599999999999E-2</v>
      </c>
      <c r="F10" s="6">
        <v>2.1411199999999998E-3</v>
      </c>
      <c r="G10" s="6">
        <v>5.429577E-2</v>
      </c>
      <c r="H10" s="6">
        <v>9.7989500000000007E-3</v>
      </c>
      <c r="I10" s="8">
        <v>0.18242736000000001</v>
      </c>
      <c r="J10" s="6">
        <v>4.6679079999999998E-2</v>
      </c>
      <c r="K10" s="6">
        <v>0.22107114999999999</v>
      </c>
      <c r="L10" s="62">
        <v>0.12715898</v>
      </c>
      <c r="M10" s="135">
        <f t="shared" si="2"/>
        <v>0.12639522</v>
      </c>
      <c r="N10" s="45">
        <f t="shared" si="3"/>
        <v>4.6444532499999996E-2</v>
      </c>
    </row>
    <row r="11" spans="1:14" x14ac:dyDescent="0.2">
      <c r="A11" s="131" t="s">
        <v>267</v>
      </c>
      <c r="B11" s="128" t="s">
        <v>38</v>
      </c>
      <c r="C11" s="17" t="s">
        <v>1</v>
      </c>
      <c r="D11" s="33" t="s">
        <v>7</v>
      </c>
      <c r="E11" s="10">
        <v>4.9532569999999998E-2</v>
      </c>
      <c r="F11" s="6">
        <v>6.6753899999999998E-3</v>
      </c>
      <c r="G11" s="6">
        <v>5.5425660000000002E-2</v>
      </c>
      <c r="H11" s="6">
        <v>1.122096E-2</v>
      </c>
      <c r="I11" s="8">
        <v>0.1458653</v>
      </c>
      <c r="J11" s="6">
        <v>5.1529220000000001E-2</v>
      </c>
      <c r="K11" s="6">
        <v>0.32665383999999997</v>
      </c>
      <c r="L11" s="62">
        <v>0.17636177</v>
      </c>
      <c r="M11" s="135">
        <f t="shared" si="2"/>
        <v>0.1443693425</v>
      </c>
      <c r="N11" s="45">
        <f t="shared" si="3"/>
        <v>6.1446834999999998E-2</v>
      </c>
    </row>
    <row r="12" spans="1:14" x14ac:dyDescent="0.2">
      <c r="A12" s="131" t="s">
        <v>267</v>
      </c>
      <c r="B12" s="128" t="s">
        <v>38</v>
      </c>
      <c r="C12" s="17" t="s">
        <v>1</v>
      </c>
      <c r="D12" s="33" t="s">
        <v>8</v>
      </c>
      <c r="E12" s="10">
        <v>4.8574590000000001E-2</v>
      </c>
      <c r="F12" s="6">
        <v>2.8832200000000001E-3</v>
      </c>
      <c r="G12" s="6">
        <v>5.3229150000000003E-2</v>
      </c>
      <c r="H12" s="6">
        <v>1.1985610000000001E-2</v>
      </c>
      <c r="I12" s="8">
        <v>0.18483347</v>
      </c>
      <c r="J12" s="6">
        <v>4.621902E-2</v>
      </c>
      <c r="K12" s="6">
        <v>0.20879611000000001</v>
      </c>
      <c r="L12" s="62">
        <v>0.12739708</v>
      </c>
      <c r="M12" s="135">
        <f t="shared" si="2"/>
        <v>0.12385832999999999</v>
      </c>
      <c r="N12" s="45">
        <f t="shared" si="3"/>
        <v>4.7121232499999999E-2</v>
      </c>
    </row>
    <row r="13" spans="1:14" x14ac:dyDescent="0.2">
      <c r="A13" s="131" t="s">
        <v>267</v>
      </c>
      <c r="B13" s="128" t="s">
        <v>38</v>
      </c>
      <c r="C13" s="17" t="s">
        <v>1</v>
      </c>
      <c r="D13" s="33" t="s">
        <v>9</v>
      </c>
      <c r="E13" s="10">
        <v>4.327599E-2</v>
      </c>
      <c r="F13" s="6">
        <v>5.8292200000000004E-3</v>
      </c>
      <c r="G13" s="6">
        <v>4.5200320000000002E-2</v>
      </c>
      <c r="H13" s="6">
        <v>1.2360299999999999E-2</v>
      </c>
      <c r="I13" s="8">
        <v>0.11497528999999999</v>
      </c>
      <c r="J13" s="6">
        <v>2.6488390000000001E-2</v>
      </c>
      <c r="K13" s="6">
        <v>0.20316625999999999</v>
      </c>
      <c r="L13" s="62">
        <v>0.1928598</v>
      </c>
      <c r="M13" s="135">
        <f t="shared" si="2"/>
        <v>0.101654465</v>
      </c>
      <c r="N13" s="45">
        <f t="shared" si="3"/>
        <v>5.9384427500000003E-2</v>
      </c>
    </row>
    <row r="14" spans="1:14" x14ac:dyDescent="0.2">
      <c r="A14" s="131" t="s">
        <v>267</v>
      </c>
      <c r="B14" s="128" t="s">
        <v>38</v>
      </c>
      <c r="C14" s="17" t="s">
        <v>1</v>
      </c>
      <c r="D14" s="33" t="s">
        <v>46</v>
      </c>
      <c r="E14" s="10">
        <v>4.6149410000000002E-2</v>
      </c>
      <c r="F14" s="6">
        <v>6.9937200000000001E-3</v>
      </c>
      <c r="G14" s="6">
        <v>5.4107509999999998E-2</v>
      </c>
      <c r="H14" s="6">
        <v>1.135183E-2</v>
      </c>
      <c r="I14" s="8">
        <v>0.1031314</v>
      </c>
      <c r="J14" s="6">
        <v>1.5087649999999999E-2</v>
      </c>
      <c r="K14" s="6">
        <v>0.32303962000000003</v>
      </c>
      <c r="L14" s="62">
        <v>0.11701933</v>
      </c>
      <c r="M14" s="135">
        <f t="shared" si="2"/>
        <v>0.13160698500000001</v>
      </c>
      <c r="N14" s="45">
        <f t="shared" si="3"/>
        <v>3.76131325E-2</v>
      </c>
    </row>
    <row r="15" spans="1:14" x14ac:dyDescent="0.2">
      <c r="A15" s="131" t="s">
        <v>267</v>
      </c>
      <c r="B15" s="128" t="s">
        <v>38</v>
      </c>
      <c r="C15" s="17" t="s">
        <v>1</v>
      </c>
      <c r="D15" s="33" t="s">
        <v>45</v>
      </c>
      <c r="E15" s="10">
        <v>4.9698579999999999E-2</v>
      </c>
      <c r="F15" s="6">
        <v>4.0607500000000001E-3</v>
      </c>
      <c r="G15" s="6">
        <v>4.691977E-2</v>
      </c>
      <c r="H15" s="6">
        <v>1.095309E-2</v>
      </c>
      <c r="I15" s="8">
        <v>0.16281818000000001</v>
      </c>
      <c r="J15" s="6">
        <v>4.971271E-2</v>
      </c>
      <c r="K15" s="6">
        <v>0.2709259</v>
      </c>
      <c r="L15" s="62">
        <v>0.13250972</v>
      </c>
      <c r="M15" s="135">
        <f t="shared" si="2"/>
        <v>0.13259060750000001</v>
      </c>
      <c r="N15" s="45">
        <f t="shared" si="3"/>
        <v>4.9309067499999998E-2</v>
      </c>
    </row>
    <row r="16" spans="1:14" x14ac:dyDescent="0.2">
      <c r="A16" s="131" t="s">
        <v>267</v>
      </c>
      <c r="B16" s="128" t="s">
        <v>38</v>
      </c>
      <c r="C16" s="17" t="s">
        <v>1</v>
      </c>
      <c r="D16" s="33" t="s">
        <v>44</v>
      </c>
      <c r="E16" s="10">
        <v>5.2089440000000001E-2</v>
      </c>
      <c r="F16" s="6">
        <v>3.7532799999999999E-3</v>
      </c>
      <c r="G16" s="6">
        <v>4.752178E-2</v>
      </c>
      <c r="H16" s="6">
        <v>9.0994000000000005E-3</v>
      </c>
      <c r="I16" s="8">
        <v>0.14427989999999999</v>
      </c>
      <c r="J16" s="6">
        <v>4.613548E-2</v>
      </c>
      <c r="K16" s="6">
        <v>0.29569010000000001</v>
      </c>
      <c r="L16" s="62">
        <v>0.12141374000000001</v>
      </c>
      <c r="M16" s="135">
        <f t="shared" si="2"/>
        <v>0.13489530499999999</v>
      </c>
      <c r="N16" s="45">
        <f t="shared" si="3"/>
        <v>4.5100475000000001E-2</v>
      </c>
    </row>
    <row r="17" spans="1:14" x14ac:dyDescent="0.2">
      <c r="A17" s="131" t="s">
        <v>267</v>
      </c>
      <c r="B17" s="128" t="s">
        <v>38</v>
      </c>
      <c r="C17" s="17" t="s">
        <v>1</v>
      </c>
      <c r="D17" s="33" t="s">
        <v>43</v>
      </c>
      <c r="E17" s="10">
        <v>4.8370469999999999E-2</v>
      </c>
      <c r="F17" s="6">
        <v>2.9987199999999999E-3</v>
      </c>
      <c r="G17" s="6">
        <v>5.0648060000000002E-2</v>
      </c>
      <c r="H17" s="6">
        <v>8.7509000000000007E-3</v>
      </c>
      <c r="I17" s="8">
        <v>0.13352294000000001</v>
      </c>
      <c r="J17" s="6">
        <v>2.2099509999999999E-2</v>
      </c>
      <c r="K17" s="6">
        <v>0.20449666999999999</v>
      </c>
      <c r="L17" s="62">
        <v>0.11553825</v>
      </c>
      <c r="M17" s="135">
        <f t="shared" si="2"/>
        <v>0.10925953499999999</v>
      </c>
      <c r="N17" s="45">
        <f t="shared" si="3"/>
        <v>3.7346844999999997E-2</v>
      </c>
    </row>
    <row r="18" spans="1:14" x14ac:dyDescent="0.2">
      <c r="A18" s="131" t="s">
        <v>267</v>
      </c>
      <c r="B18" s="128" t="s">
        <v>38</v>
      </c>
      <c r="C18" s="17" t="s">
        <v>1</v>
      </c>
      <c r="D18" s="33" t="s">
        <v>42</v>
      </c>
      <c r="E18" s="10">
        <v>4.8927980000000003E-2</v>
      </c>
      <c r="F18" s="6">
        <v>7.8031300000000001E-3</v>
      </c>
      <c r="G18" s="6">
        <v>4.9585440000000001E-2</v>
      </c>
      <c r="H18" s="6">
        <v>1.2362089999999999E-2</v>
      </c>
      <c r="I18" s="8">
        <v>9.9778320000000004E-2</v>
      </c>
      <c r="J18" s="6">
        <v>1.6084279999999999E-2</v>
      </c>
      <c r="K18" s="6">
        <v>0.31125712</v>
      </c>
      <c r="L18" s="62">
        <v>0.13148409999999999</v>
      </c>
      <c r="M18" s="135">
        <f t="shared" si="2"/>
        <v>0.127387215</v>
      </c>
      <c r="N18" s="45">
        <f t="shared" si="3"/>
        <v>4.1933399999999996E-2</v>
      </c>
    </row>
    <row r="19" spans="1:14" x14ac:dyDescent="0.2">
      <c r="A19" s="131" t="s">
        <v>267</v>
      </c>
      <c r="B19" s="128" t="s">
        <v>38</v>
      </c>
      <c r="C19" s="17" t="s">
        <v>1</v>
      </c>
      <c r="D19" s="33" t="s">
        <v>41</v>
      </c>
      <c r="E19" s="10">
        <v>4.8079160000000003E-2</v>
      </c>
      <c r="F19" s="6">
        <v>2.6586000000000001E-3</v>
      </c>
      <c r="G19" s="6">
        <v>4.4628710000000002E-2</v>
      </c>
      <c r="H19" s="6">
        <v>9.0462900000000002E-3</v>
      </c>
      <c r="I19" s="8">
        <v>0.19778394999999999</v>
      </c>
      <c r="J19" s="6">
        <v>4.3382370000000003E-2</v>
      </c>
      <c r="K19" s="6">
        <v>0.18861449</v>
      </c>
      <c r="L19" s="62">
        <v>0.11660093000000001</v>
      </c>
      <c r="M19" s="135">
        <f t="shared" si="2"/>
        <v>0.11977657749999998</v>
      </c>
      <c r="N19" s="45">
        <f t="shared" si="3"/>
        <v>4.2922047500000005E-2</v>
      </c>
    </row>
    <row r="20" spans="1:14" x14ac:dyDescent="0.2">
      <c r="A20" s="131" t="s">
        <v>267</v>
      </c>
      <c r="B20" s="128" t="s">
        <v>38</v>
      </c>
      <c r="C20" s="17" t="s">
        <v>1</v>
      </c>
      <c r="D20" s="33" t="s">
        <v>40</v>
      </c>
      <c r="E20" s="10">
        <v>5.074331E-2</v>
      </c>
      <c r="F20" s="6">
        <v>2.7219399999999999E-3</v>
      </c>
      <c r="G20" s="6">
        <v>5.2014129999999999E-2</v>
      </c>
      <c r="H20" s="6">
        <v>9.7760999999999994E-3</v>
      </c>
      <c r="I20" s="8">
        <v>0.1269604</v>
      </c>
      <c r="J20" s="6">
        <v>3.173691E-2</v>
      </c>
      <c r="K20" s="6">
        <v>0.36373889999999998</v>
      </c>
      <c r="L20" s="62">
        <v>7.2222170000000002E-2</v>
      </c>
      <c r="M20" s="135">
        <f t="shared" si="2"/>
        <v>0.14836418499999998</v>
      </c>
      <c r="N20" s="45">
        <f t="shared" si="3"/>
        <v>2.9114279999999999E-2</v>
      </c>
    </row>
    <row r="21" spans="1:14" ht="17" thickBot="1" x14ac:dyDescent="0.25">
      <c r="A21" s="131" t="s">
        <v>267</v>
      </c>
      <c r="B21" s="128" t="s">
        <v>38</v>
      </c>
      <c r="C21" s="18" t="s">
        <v>1</v>
      </c>
      <c r="D21" s="34" t="s">
        <v>39</v>
      </c>
      <c r="E21" s="11">
        <v>5.0882249999999997E-2</v>
      </c>
      <c r="F21" s="12">
        <v>3.1663500000000001E-3</v>
      </c>
      <c r="G21" s="12">
        <v>4.8101190000000002E-2</v>
      </c>
      <c r="H21" s="12">
        <v>1.012883E-2</v>
      </c>
      <c r="I21" s="59">
        <v>0.1114433</v>
      </c>
      <c r="J21" s="12">
        <v>6.8516000000000002E-3</v>
      </c>
      <c r="K21" s="12">
        <v>0.37656444</v>
      </c>
      <c r="L21" s="162">
        <v>8.7266900000000005E-3</v>
      </c>
      <c r="M21" s="136">
        <f t="shared" si="2"/>
        <v>0.14674779500000001</v>
      </c>
      <c r="N21" s="47">
        <f t="shared" si="3"/>
        <v>7.2183674999999996E-3</v>
      </c>
    </row>
    <row r="22" spans="1:14" x14ac:dyDescent="0.2">
      <c r="A22" s="131" t="s">
        <v>267</v>
      </c>
      <c r="B22" s="128" t="s">
        <v>38</v>
      </c>
      <c r="C22" s="137" t="s">
        <v>10</v>
      </c>
      <c r="D22" s="138" t="s">
        <v>268</v>
      </c>
      <c r="E22" s="42">
        <v>6.1212870000000003E-2</v>
      </c>
      <c r="F22" s="30">
        <v>4.1735499999999998E-3</v>
      </c>
      <c r="G22" s="30">
        <v>6.2004120000000003E-2</v>
      </c>
      <c r="H22" s="30">
        <v>8.4185500000000003E-3</v>
      </c>
      <c r="I22" s="57">
        <v>3.9192169999999998E-2</v>
      </c>
      <c r="J22" s="30">
        <v>3.3282899999999998E-3</v>
      </c>
      <c r="K22" s="30">
        <v>0.82023460000000004</v>
      </c>
      <c r="L22" s="61">
        <v>8.0715200000000004E-3</v>
      </c>
      <c r="M22" s="134">
        <f t="shared" si="2"/>
        <v>0.24566093999999999</v>
      </c>
      <c r="N22" s="44">
        <f t="shared" si="3"/>
        <v>5.9979774999999996E-3</v>
      </c>
    </row>
    <row r="23" spans="1:14" x14ac:dyDescent="0.2">
      <c r="A23" s="131" t="s">
        <v>267</v>
      </c>
      <c r="B23" s="128" t="s">
        <v>38</v>
      </c>
      <c r="C23" s="21" t="s">
        <v>10</v>
      </c>
      <c r="D23" s="33" t="s">
        <v>269</v>
      </c>
      <c r="E23" s="10">
        <v>6.2516219999999997E-2</v>
      </c>
      <c r="F23" s="6">
        <v>3.7582700000000002E-3</v>
      </c>
      <c r="G23" s="6">
        <v>6.0530479999999998E-2</v>
      </c>
      <c r="H23" s="6">
        <v>8.0043600000000003E-3</v>
      </c>
      <c r="I23" s="8">
        <v>4.0569239999999999E-2</v>
      </c>
      <c r="J23" s="6">
        <v>3.9364200000000004E-3</v>
      </c>
      <c r="K23" s="6">
        <v>0.82033840000000002</v>
      </c>
      <c r="L23" s="62">
        <v>7.3131100000000003E-3</v>
      </c>
      <c r="M23" s="135">
        <f t="shared" si="2"/>
        <v>0.24598858500000001</v>
      </c>
      <c r="N23" s="45">
        <f t="shared" si="3"/>
        <v>5.7530400000000001E-3</v>
      </c>
    </row>
    <row r="24" spans="1:14" x14ac:dyDescent="0.2">
      <c r="A24" s="131" t="s">
        <v>267</v>
      </c>
      <c r="B24" s="128" t="s">
        <v>38</v>
      </c>
      <c r="C24" s="21" t="s">
        <v>10</v>
      </c>
      <c r="D24" s="33" t="s">
        <v>2</v>
      </c>
      <c r="E24" s="10">
        <v>5.5380329999999998E-2</v>
      </c>
      <c r="F24" s="6">
        <v>8.0050399999999997E-3</v>
      </c>
      <c r="G24" s="6">
        <v>4.9519720000000003E-2</v>
      </c>
      <c r="H24" s="6">
        <v>6.6702300000000001E-3</v>
      </c>
      <c r="I24" s="8">
        <v>4.5861970000000002E-2</v>
      </c>
      <c r="J24" s="6">
        <v>6.3255999999999998E-3</v>
      </c>
      <c r="K24" s="6">
        <v>0.83313890000000002</v>
      </c>
      <c r="L24" s="62">
        <v>8.74809E-3</v>
      </c>
      <c r="M24" s="135">
        <f t="shared" si="2"/>
        <v>0.24597522999999999</v>
      </c>
      <c r="N24" s="45">
        <f t="shared" si="3"/>
        <v>7.4372400000000003E-3</v>
      </c>
    </row>
    <row r="25" spans="1:14" x14ac:dyDescent="0.2">
      <c r="A25" s="131" t="s">
        <v>267</v>
      </c>
      <c r="B25" s="128" t="s">
        <v>38</v>
      </c>
      <c r="C25" s="21" t="s">
        <v>10</v>
      </c>
      <c r="D25" s="33" t="s">
        <v>3</v>
      </c>
      <c r="E25" s="10">
        <v>5.6924919999999997E-2</v>
      </c>
      <c r="F25" s="6">
        <v>9.4996999999999998E-3</v>
      </c>
      <c r="G25" s="6">
        <v>4.7990039999999998E-2</v>
      </c>
      <c r="H25" s="6">
        <v>7.4114200000000002E-3</v>
      </c>
      <c r="I25" s="8">
        <v>4.8051690000000001E-2</v>
      </c>
      <c r="J25" s="6">
        <v>7.8075699999999998E-3</v>
      </c>
      <c r="K25" s="6">
        <v>0.83183079999999998</v>
      </c>
      <c r="L25" s="62">
        <v>9.6058099999999993E-3</v>
      </c>
      <c r="M25" s="135">
        <f t="shared" si="2"/>
        <v>0.24619936249999999</v>
      </c>
      <c r="N25" s="45">
        <f t="shared" si="3"/>
        <v>8.5811250000000002E-3</v>
      </c>
    </row>
    <row r="26" spans="1:14" x14ac:dyDescent="0.2">
      <c r="A26" s="131" t="s">
        <v>267</v>
      </c>
      <c r="B26" s="128" t="s">
        <v>38</v>
      </c>
      <c r="C26" s="21" t="s">
        <v>10</v>
      </c>
      <c r="D26" s="33" t="s">
        <v>4</v>
      </c>
      <c r="E26" s="10">
        <v>5.590796E-2</v>
      </c>
      <c r="F26" s="6">
        <v>8.5031299999999994E-3</v>
      </c>
      <c r="G26" s="6">
        <v>4.6426349999999998E-2</v>
      </c>
      <c r="H26" s="6">
        <v>6.58509E-3</v>
      </c>
      <c r="I26" s="8">
        <v>4.4065970000000003E-2</v>
      </c>
      <c r="J26" s="6">
        <v>6.4349100000000003E-3</v>
      </c>
      <c r="K26" s="6">
        <v>0.83086013999999997</v>
      </c>
      <c r="L26" s="62">
        <v>1.311702E-2</v>
      </c>
      <c r="M26" s="135">
        <f t="shared" si="2"/>
        <v>0.24431510499999998</v>
      </c>
      <c r="N26" s="45">
        <f t="shared" si="3"/>
        <v>8.6600375000000004E-3</v>
      </c>
    </row>
    <row r="27" spans="1:14" x14ac:dyDescent="0.2">
      <c r="A27" s="131" t="s">
        <v>267</v>
      </c>
      <c r="B27" s="128" t="s">
        <v>38</v>
      </c>
      <c r="C27" s="21" t="s">
        <v>10</v>
      </c>
      <c r="D27" s="33" t="s">
        <v>5</v>
      </c>
      <c r="E27" s="10">
        <v>7.5935569999999994E-2</v>
      </c>
      <c r="F27" s="6">
        <v>7.1214599999999996E-3</v>
      </c>
      <c r="G27" s="6">
        <v>4.5778329999999999E-2</v>
      </c>
      <c r="H27" s="6">
        <v>1.267968E-2</v>
      </c>
      <c r="I27" s="8">
        <v>4.7890519999999999E-2</v>
      </c>
      <c r="J27" s="6">
        <v>4.2394599999999996E-3</v>
      </c>
      <c r="K27" s="6">
        <v>0.90955850000000005</v>
      </c>
      <c r="L27" s="62">
        <v>4.2228000000000002E-2</v>
      </c>
      <c r="M27" s="135">
        <f t="shared" si="2"/>
        <v>0.26979072999999998</v>
      </c>
      <c r="N27" s="45">
        <f t="shared" si="3"/>
        <v>1.6567150000000003E-2</v>
      </c>
    </row>
    <row r="28" spans="1:14" x14ac:dyDescent="0.2">
      <c r="A28" s="131" t="s">
        <v>267</v>
      </c>
      <c r="B28" s="128" t="s">
        <v>38</v>
      </c>
      <c r="C28" s="21" t="s">
        <v>10</v>
      </c>
      <c r="D28" s="33" t="s">
        <v>6</v>
      </c>
      <c r="E28" s="10">
        <v>7.3251960000000005E-2</v>
      </c>
      <c r="F28" s="6">
        <v>6.1140099999999996E-3</v>
      </c>
      <c r="G28" s="6">
        <v>5.0247060000000003E-2</v>
      </c>
      <c r="H28" s="6">
        <v>9.19063E-3</v>
      </c>
      <c r="I28" s="8">
        <v>4.9925299999999999E-2</v>
      </c>
      <c r="J28" s="6">
        <v>1.1929540000000001E-2</v>
      </c>
      <c r="K28" s="6">
        <v>0.89511985000000005</v>
      </c>
      <c r="L28" s="62">
        <v>4.7646250000000001E-2</v>
      </c>
      <c r="M28" s="135">
        <f t="shared" si="2"/>
        <v>0.2671360425</v>
      </c>
      <c r="N28" s="45">
        <f t="shared" si="3"/>
        <v>1.8720107499999999E-2</v>
      </c>
    </row>
    <row r="29" spans="1:14" x14ac:dyDescent="0.2">
      <c r="A29" s="131" t="s">
        <v>267</v>
      </c>
      <c r="B29" s="128" t="s">
        <v>38</v>
      </c>
      <c r="C29" s="21" t="s">
        <v>10</v>
      </c>
      <c r="D29" s="33" t="s">
        <v>7</v>
      </c>
      <c r="E29" s="10">
        <v>7.2676989999999997E-2</v>
      </c>
      <c r="F29" s="6">
        <v>8.1024200000000008E-3</v>
      </c>
      <c r="G29" s="6">
        <v>5.312621E-2</v>
      </c>
      <c r="H29" s="6">
        <v>1.1797820000000001E-2</v>
      </c>
      <c r="I29" s="8">
        <v>4.7196740000000001E-2</v>
      </c>
      <c r="J29" s="6">
        <v>4.55588E-3</v>
      </c>
      <c r="K29" s="6">
        <v>0.90042204000000003</v>
      </c>
      <c r="L29" s="62">
        <v>5.1791770000000001E-2</v>
      </c>
      <c r="M29" s="135">
        <f t="shared" si="2"/>
        <v>0.268355495</v>
      </c>
      <c r="N29" s="45">
        <f t="shared" si="3"/>
        <v>1.90619725E-2</v>
      </c>
    </row>
    <row r="30" spans="1:14" x14ac:dyDescent="0.2">
      <c r="A30" s="131" t="s">
        <v>267</v>
      </c>
      <c r="B30" s="128" t="s">
        <v>38</v>
      </c>
      <c r="C30" s="21" t="s">
        <v>10</v>
      </c>
      <c r="D30" s="33" t="s">
        <v>8</v>
      </c>
      <c r="E30" s="10">
        <v>7.6744300000000001E-2</v>
      </c>
      <c r="F30" s="6">
        <v>1.1892E-2</v>
      </c>
      <c r="G30" s="6">
        <v>5.1239680000000003E-2</v>
      </c>
      <c r="H30" s="6">
        <v>1.1471459999999999E-2</v>
      </c>
      <c r="I30" s="8">
        <v>5.08353E-2</v>
      </c>
      <c r="J30" s="6">
        <v>8.9953700000000008E-3</v>
      </c>
      <c r="K30" s="6">
        <v>0.90367143999999999</v>
      </c>
      <c r="L30" s="62">
        <v>5.1962040000000001E-2</v>
      </c>
      <c r="M30" s="135">
        <f t="shared" si="2"/>
        <v>0.27062268</v>
      </c>
      <c r="N30" s="45">
        <f t="shared" si="3"/>
        <v>2.1080217499999998E-2</v>
      </c>
    </row>
    <row r="31" spans="1:14" x14ac:dyDescent="0.2">
      <c r="A31" s="131" t="s">
        <v>267</v>
      </c>
      <c r="B31" s="128" t="s">
        <v>38</v>
      </c>
      <c r="C31" s="21" t="s">
        <v>10</v>
      </c>
      <c r="D31" s="33" t="s">
        <v>9</v>
      </c>
      <c r="E31" s="10">
        <v>4.5853089999999999E-2</v>
      </c>
      <c r="F31" s="6">
        <v>8.1489900000000001E-3</v>
      </c>
      <c r="G31" s="6">
        <v>5.3511599999999999E-2</v>
      </c>
      <c r="H31" s="6">
        <v>7.6511499999999998E-3</v>
      </c>
      <c r="I31" s="8">
        <v>5.2713910000000003E-2</v>
      </c>
      <c r="J31" s="6">
        <v>9.3294699999999994E-3</v>
      </c>
      <c r="K31" s="6">
        <v>0.82657899999999995</v>
      </c>
      <c r="L31" s="62">
        <v>9.7926000000000003E-3</v>
      </c>
      <c r="M31" s="135">
        <f t="shared" si="2"/>
        <v>0.2446644</v>
      </c>
      <c r="N31" s="45">
        <f t="shared" si="3"/>
        <v>8.7305525000000005E-3</v>
      </c>
    </row>
    <row r="32" spans="1:14" x14ac:dyDescent="0.2">
      <c r="A32" s="131" t="s">
        <v>267</v>
      </c>
      <c r="B32" s="128" t="s">
        <v>38</v>
      </c>
      <c r="C32" s="21" t="s">
        <v>10</v>
      </c>
      <c r="D32" s="33" t="s">
        <v>46</v>
      </c>
      <c r="E32" s="10">
        <v>6.9013619999999998E-2</v>
      </c>
      <c r="F32" s="6">
        <v>3.64065E-3</v>
      </c>
      <c r="G32" s="6">
        <v>4.9363079999999997E-2</v>
      </c>
      <c r="H32" s="6">
        <v>7.4459799999999996E-3</v>
      </c>
      <c r="I32" s="8">
        <v>4.2539550000000002E-2</v>
      </c>
      <c r="J32" s="6">
        <v>4.7548800000000004E-3</v>
      </c>
      <c r="K32" s="6">
        <v>0.83041240000000005</v>
      </c>
      <c r="L32" s="62">
        <v>1.1228139999999999E-2</v>
      </c>
      <c r="M32" s="135">
        <f t="shared" si="2"/>
        <v>0.24783216250000001</v>
      </c>
      <c r="N32" s="45">
        <f t="shared" si="3"/>
        <v>6.7674125000000002E-3</v>
      </c>
    </row>
    <row r="33" spans="1:14" x14ac:dyDescent="0.2">
      <c r="A33" s="131" t="s">
        <v>267</v>
      </c>
      <c r="B33" s="128" t="s">
        <v>38</v>
      </c>
      <c r="C33" s="21" t="s">
        <v>10</v>
      </c>
      <c r="D33" s="33" t="s">
        <v>45</v>
      </c>
      <c r="E33" s="10">
        <v>7.7571769999999998E-2</v>
      </c>
      <c r="F33" s="6">
        <v>6.6123199999999997E-3</v>
      </c>
      <c r="G33" s="6">
        <v>4.7195929999999997E-2</v>
      </c>
      <c r="H33" s="6">
        <v>1.3698170000000001E-2</v>
      </c>
      <c r="I33" s="8">
        <v>5.0705920000000002E-2</v>
      </c>
      <c r="J33" s="6">
        <v>5.15162E-3</v>
      </c>
      <c r="K33" s="6">
        <v>0.89109534000000001</v>
      </c>
      <c r="L33" s="62">
        <v>4.7888859999999998E-2</v>
      </c>
      <c r="M33" s="135">
        <f t="shared" si="2"/>
        <v>0.26664224000000003</v>
      </c>
      <c r="N33" s="45">
        <f t="shared" si="3"/>
        <v>1.83377425E-2</v>
      </c>
    </row>
    <row r="34" spans="1:14" x14ac:dyDescent="0.2">
      <c r="A34" s="131" t="s">
        <v>267</v>
      </c>
      <c r="B34" s="128" t="s">
        <v>38</v>
      </c>
      <c r="C34" s="21" t="s">
        <v>10</v>
      </c>
      <c r="D34" s="33" t="s">
        <v>44</v>
      </c>
      <c r="E34" s="10">
        <v>9.2147590000000001E-2</v>
      </c>
      <c r="F34" s="6">
        <v>1.8760539999999999E-2</v>
      </c>
      <c r="G34" s="6">
        <v>4.2310819999999999E-2</v>
      </c>
      <c r="H34" s="6">
        <v>1.409938E-2</v>
      </c>
      <c r="I34" s="8">
        <v>9.5109200000000005E-2</v>
      </c>
      <c r="J34" s="6">
        <v>0.21061379</v>
      </c>
      <c r="K34" s="6">
        <v>0.85309904999999997</v>
      </c>
      <c r="L34" s="62">
        <v>0.1442619</v>
      </c>
      <c r="M34" s="135">
        <f t="shared" si="2"/>
        <v>0.27066666499999997</v>
      </c>
      <c r="N34" s="45">
        <f t="shared" si="3"/>
        <v>9.6933902500000002E-2</v>
      </c>
    </row>
    <row r="35" spans="1:14" x14ac:dyDescent="0.2">
      <c r="A35" s="131" t="s">
        <v>267</v>
      </c>
      <c r="B35" s="128" t="s">
        <v>38</v>
      </c>
      <c r="C35" s="21" t="s">
        <v>10</v>
      </c>
      <c r="D35" s="33" t="s">
        <v>43</v>
      </c>
      <c r="E35" s="10">
        <v>5.7832729999999999E-2</v>
      </c>
      <c r="F35" s="6">
        <v>8.5642500000000007E-3</v>
      </c>
      <c r="G35" s="6">
        <v>4.9099459999999998E-2</v>
      </c>
      <c r="H35" s="6">
        <v>7.3364399999999996E-3</v>
      </c>
      <c r="I35" s="8">
        <v>4.396808E-2</v>
      </c>
      <c r="J35" s="6">
        <v>7.6552199999999999E-3</v>
      </c>
      <c r="K35" s="6">
        <v>0.83425709999999997</v>
      </c>
      <c r="L35" s="62">
        <v>1.6422610000000001E-2</v>
      </c>
      <c r="M35" s="135">
        <f t="shared" si="2"/>
        <v>0.24628934250000001</v>
      </c>
      <c r="N35" s="45">
        <f t="shared" si="3"/>
        <v>9.9946300000000009E-3</v>
      </c>
    </row>
    <row r="36" spans="1:14" x14ac:dyDescent="0.2">
      <c r="A36" s="131" t="s">
        <v>267</v>
      </c>
      <c r="B36" s="128" t="s">
        <v>38</v>
      </c>
      <c r="C36" s="21" t="s">
        <v>10</v>
      </c>
      <c r="D36" s="33" t="s">
        <v>42</v>
      </c>
      <c r="E36" s="10">
        <v>6.6823560000000004E-2</v>
      </c>
      <c r="F36" s="6">
        <v>3.2607000000000001E-3</v>
      </c>
      <c r="G36" s="6">
        <v>5.1431499999999998E-2</v>
      </c>
      <c r="H36" s="6">
        <v>7.0294399999999996E-3</v>
      </c>
      <c r="I36" s="8">
        <v>4.2453850000000001E-2</v>
      </c>
      <c r="J36" s="6">
        <v>4.87135E-3</v>
      </c>
      <c r="K36" s="6">
        <v>0.83052605000000002</v>
      </c>
      <c r="L36" s="62">
        <v>1.2222240000000001E-2</v>
      </c>
      <c r="M36" s="135">
        <f t="shared" si="2"/>
        <v>0.24780874</v>
      </c>
      <c r="N36" s="45">
        <f t="shared" si="3"/>
        <v>6.8459325000000005E-3</v>
      </c>
    </row>
    <row r="37" spans="1:14" x14ac:dyDescent="0.2">
      <c r="A37" s="131" t="s">
        <v>267</v>
      </c>
      <c r="B37" s="128" t="s">
        <v>38</v>
      </c>
      <c r="C37" s="21" t="s">
        <v>10</v>
      </c>
      <c r="D37" s="33" t="s">
        <v>41</v>
      </c>
      <c r="E37" s="10">
        <v>7.9029559999999999E-2</v>
      </c>
      <c r="F37" s="6">
        <v>6.5421400000000001E-3</v>
      </c>
      <c r="G37" s="6">
        <v>5.1076870000000003E-2</v>
      </c>
      <c r="H37" s="6">
        <v>1.1657880000000001E-2</v>
      </c>
      <c r="I37" s="8">
        <v>5.2641359999999998E-2</v>
      </c>
      <c r="J37" s="6">
        <v>9.7338200000000007E-3</v>
      </c>
      <c r="K37" s="6">
        <v>0.88900595999999998</v>
      </c>
      <c r="L37" s="62">
        <v>5.3951699999999998E-2</v>
      </c>
      <c r="M37" s="135">
        <f t="shared" si="2"/>
        <v>0.26793843750000002</v>
      </c>
      <c r="N37" s="45">
        <f t="shared" si="3"/>
        <v>2.0471385000000002E-2</v>
      </c>
    </row>
    <row r="38" spans="1:14" x14ac:dyDescent="0.2">
      <c r="A38" s="131" t="s">
        <v>267</v>
      </c>
      <c r="B38" s="128" t="s">
        <v>38</v>
      </c>
      <c r="C38" s="21" t="s">
        <v>10</v>
      </c>
      <c r="D38" s="33" t="s">
        <v>40</v>
      </c>
      <c r="E38" s="10">
        <v>7.6393989999999995E-2</v>
      </c>
      <c r="F38" s="6">
        <v>7.2955800000000003E-3</v>
      </c>
      <c r="G38" s="6">
        <v>4.2737419999999998E-2</v>
      </c>
      <c r="H38" s="6">
        <v>1.3409320000000001E-2</v>
      </c>
      <c r="I38" s="8">
        <v>4.7149200000000002E-2</v>
      </c>
      <c r="J38" s="6">
        <v>4.4761100000000002E-3</v>
      </c>
      <c r="K38" s="6">
        <v>0.90439223999999996</v>
      </c>
      <c r="L38" s="62">
        <v>4.1971939999999999E-2</v>
      </c>
      <c r="M38" s="135">
        <f t="shared" si="2"/>
        <v>0.2676682125</v>
      </c>
      <c r="N38" s="45">
        <f t="shared" si="3"/>
        <v>1.6788237500000001E-2</v>
      </c>
    </row>
    <row r="39" spans="1:14" ht="17" thickBot="1" x14ac:dyDescent="0.25">
      <c r="A39" s="131" t="s">
        <v>267</v>
      </c>
      <c r="B39" s="128" t="s">
        <v>38</v>
      </c>
      <c r="C39" s="87" t="s">
        <v>10</v>
      </c>
      <c r="D39" s="133" t="s">
        <v>39</v>
      </c>
      <c r="E39" s="11">
        <v>8.5134379999999996E-2</v>
      </c>
      <c r="F39" s="12">
        <v>8.1250300000000001E-3</v>
      </c>
      <c r="G39" s="12">
        <v>4.3035160000000003E-2</v>
      </c>
      <c r="H39" s="12">
        <v>1.3879849999999999E-2</v>
      </c>
      <c r="I39" s="59">
        <v>5.3694029999999997E-2</v>
      </c>
      <c r="J39" s="12">
        <v>8.4197100000000004E-3</v>
      </c>
      <c r="K39" s="12">
        <v>0.8779979</v>
      </c>
      <c r="L39" s="162">
        <v>4.7679079999999999E-2</v>
      </c>
      <c r="M39" s="136">
        <f t="shared" si="2"/>
        <v>0.26496536749999999</v>
      </c>
      <c r="N39" s="47">
        <f t="shared" si="3"/>
        <v>1.95259175E-2</v>
      </c>
    </row>
    <row r="40" spans="1:14" x14ac:dyDescent="0.2">
      <c r="A40" s="131" t="s">
        <v>267</v>
      </c>
      <c r="B40" s="128" t="s">
        <v>38</v>
      </c>
      <c r="C40" s="86" t="s">
        <v>11</v>
      </c>
      <c r="D40" s="32" t="s">
        <v>268</v>
      </c>
      <c r="E40" s="42">
        <v>3.9296949999999997E-2</v>
      </c>
      <c r="F40" s="30">
        <v>3.5467699999999999E-3</v>
      </c>
      <c r="G40" s="30">
        <v>6.6982700000000006E-2</v>
      </c>
      <c r="H40" s="30">
        <v>9.5838399999999997E-3</v>
      </c>
      <c r="I40" s="57">
        <v>8.8901129999999995E-2</v>
      </c>
      <c r="J40" s="30">
        <v>1.123654E-2</v>
      </c>
      <c r="K40" s="30">
        <v>0.37357590000000002</v>
      </c>
      <c r="L40" s="61">
        <v>2.8001660000000001E-2</v>
      </c>
      <c r="M40" s="141">
        <f t="shared" si="2"/>
        <v>0.14218917</v>
      </c>
      <c r="N40" s="142">
        <f t="shared" si="3"/>
        <v>1.30922025E-2</v>
      </c>
    </row>
    <row r="41" spans="1:14" x14ac:dyDescent="0.2">
      <c r="A41" s="131" t="s">
        <v>267</v>
      </c>
      <c r="B41" s="128" t="s">
        <v>38</v>
      </c>
      <c r="C41" s="21" t="s">
        <v>11</v>
      </c>
      <c r="D41" s="33" t="s">
        <v>269</v>
      </c>
      <c r="E41" s="10">
        <v>3.8993760000000002E-2</v>
      </c>
      <c r="F41" s="6">
        <v>2.6146699999999999E-3</v>
      </c>
      <c r="G41" s="6">
        <v>6.6526520000000006E-2</v>
      </c>
      <c r="H41" s="6">
        <v>8.6896999999999999E-3</v>
      </c>
      <c r="I41" s="8">
        <v>9.0865280000000007E-2</v>
      </c>
      <c r="J41" s="6">
        <v>1.0448499999999999E-2</v>
      </c>
      <c r="K41" s="6">
        <v>0.37390037999999998</v>
      </c>
      <c r="L41" s="62">
        <v>1.9635980000000001E-2</v>
      </c>
      <c r="M41" s="135">
        <f t="shared" si="2"/>
        <v>0.142571485</v>
      </c>
      <c r="N41" s="45">
        <f t="shared" si="3"/>
        <v>1.0347212500000001E-2</v>
      </c>
    </row>
    <row r="42" spans="1:14" x14ac:dyDescent="0.2">
      <c r="A42" s="131" t="s">
        <v>267</v>
      </c>
      <c r="B42" s="128" t="s">
        <v>38</v>
      </c>
      <c r="C42" s="21" t="s">
        <v>11</v>
      </c>
      <c r="D42" s="33" t="s">
        <v>2</v>
      </c>
      <c r="E42" s="10">
        <v>3.9984699999999998E-2</v>
      </c>
      <c r="F42" s="6">
        <v>3.61152E-3</v>
      </c>
      <c r="G42" s="6">
        <v>5.7378800000000001E-2</v>
      </c>
      <c r="H42" s="6">
        <v>7.3410799999999998E-3</v>
      </c>
      <c r="I42" s="8">
        <v>9.8283309999999999E-2</v>
      </c>
      <c r="J42" s="6">
        <v>2.29667E-2</v>
      </c>
      <c r="K42" s="6">
        <v>0.34756044000000003</v>
      </c>
      <c r="L42" s="62">
        <v>0.10546904999999999</v>
      </c>
      <c r="M42" s="135">
        <f t="shared" si="2"/>
        <v>0.13580181250000001</v>
      </c>
      <c r="N42" s="45">
        <f t="shared" si="3"/>
        <v>3.4847087499999999E-2</v>
      </c>
    </row>
    <row r="43" spans="1:14" x14ac:dyDescent="0.2">
      <c r="A43" s="131" t="s">
        <v>267</v>
      </c>
      <c r="B43" s="128" t="s">
        <v>38</v>
      </c>
      <c r="C43" s="21" t="s">
        <v>11</v>
      </c>
      <c r="D43" s="33" t="s">
        <v>3</v>
      </c>
      <c r="E43" s="10">
        <v>4.1390610000000001E-2</v>
      </c>
      <c r="F43" s="6">
        <v>4.0600699999999998E-3</v>
      </c>
      <c r="G43" s="6">
        <v>5.6247930000000002E-2</v>
      </c>
      <c r="H43" s="6">
        <v>8.7482199999999993E-3</v>
      </c>
      <c r="I43" s="8">
        <v>0.10243033999999999</v>
      </c>
      <c r="J43" s="6">
        <v>2.2813920000000001E-2</v>
      </c>
      <c r="K43" s="6">
        <v>0.34017518000000002</v>
      </c>
      <c r="L43" s="62">
        <v>9.9681800000000001E-2</v>
      </c>
      <c r="M43" s="135">
        <f t="shared" si="2"/>
        <v>0.13506101500000001</v>
      </c>
      <c r="N43" s="45">
        <f t="shared" si="3"/>
        <v>3.3826002500000001E-2</v>
      </c>
    </row>
    <row r="44" spans="1:14" x14ac:dyDescent="0.2">
      <c r="A44" s="131" t="s">
        <v>267</v>
      </c>
      <c r="B44" s="128" t="s">
        <v>38</v>
      </c>
      <c r="C44" s="21" t="s">
        <v>11</v>
      </c>
      <c r="D44" s="33" t="s">
        <v>4</v>
      </c>
      <c r="E44" s="10">
        <v>4.0325399999999997E-2</v>
      </c>
      <c r="F44" s="6">
        <v>3.5294800000000002E-3</v>
      </c>
      <c r="G44" s="6">
        <v>5.6410599999999998E-2</v>
      </c>
      <c r="H44" s="6">
        <v>9.5644600000000003E-3</v>
      </c>
      <c r="I44" s="8">
        <v>9.3546389999999993E-2</v>
      </c>
      <c r="J44" s="6">
        <v>1.4060090000000001E-2</v>
      </c>
      <c r="K44" s="6">
        <v>0.38179463000000002</v>
      </c>
      <c r="L44" s="62">
        <v>5.9584100000000001E-2</v>
      </c>
      <c r="M44" s="135">
        <f t="shared" si="2"/>
        <v>0.14301925500000001</v>
      </c>
      <c r="N44" s="45">
        <f t="shared" si="3"/>
        <v>2.1684532499999999E-2</v>
      </c>
    </row>
    <row r="45" spans="1:14" x14ac:dyDescent="0.2">
      <c r="A45" s="131" t="s">
        <v>267</v>
      </c>
      <c r="B45" s="128" t="s">
        <v>38</v>
      </c>
      <c r="C45" s="21" t="s">
        <v>11</v>
      </c>
      <c r="D45" s="33" t="s">
        <v>5</v>
      </c>
      <c r="E45" s="10">
        <v>4.6011679999999999E-2</v>
      </c>
      <c r="F45" s="6">
        <v>2.1370299999999998E-3</v>
      </c>
      <c r="G45" s="6">
        <v>5.0516419999999999E-2</v>
      </c>
      <c r="H45" s="6">
        <v>1.1477019999999999E-2</v>
      </c>
      <c r="I45" s="8">
        <v>0.11509572999999999</v>
      </c>
      <c r="J45" s="6">
        <v>6.4500099999999999E-3</v>
      </c>
      <c r="K45" s="6">
        <v>0.40244856000000001</v>
      </c>
      <c r="L45" s="62">
        <v>4.4324200000000003E-3</v>
      </c>
      <c r="M45" s="135">
        <f t="shared" si="2"/>
        <v>0.15351809750000001</v>
      </c>
      <c r="N45" s="45">
        <f t="shared" si="3"/>
        <v>6.1241199999999994E-3</v>
      </c>
    </row>
    <row r="46" spans="1:14" x14ac:dyDescent="0.2">
      <c r="A46" s="131" t="s">
        <v>267</v>
      </c>
      <c r="B46" s="128" t="s">
        <v>38</v>
      </c>
      <c r="C46" s="21" t="s">
        <v>11</v>
      </c>
      <c r="D46" s="33" t="s">
        <v>6</v>
      </c>
      <c r="E46" s="10">
        <v>4.6394030000000003E-2</v>
      </c>
      <c r="F46" s="6">
        <v>1.7932899999999999E-3</v>
      </c>
      <c r="G46" s="6">
        <v>5.050499E-2</v>
      </c>
      <c r="H46" s="6">
        <v>1.010578E-2</v>
      </c>
      <c r="I46" s="8">
        <v>0.11364030999999999</v>
      </c>
      <c r="J46" s="6">
        <v>6.9854299999999999E-3</v>
      </c>
      <c r="K46" s="6">
        <v>0.40100279999999999</v>
      </c>
      <c r="L46" s="62">
        <v>5.2318399999999998E-3</v>
      </c>
      <c r="M46" s="135">
        <f t="shared" si="2"/>
        <v>0.1528855325</v>
      </c>
      <c r="N46" s="45">
        <f t="shared" si="3"/>
        <v>6.029085E-3</v>
      </c>
    </row>
    <row r="47" spans="1:14" x14ac:dyDescent="0.2">
      <c r="A47" s="131" t="s">
        <v>267</v>
      </c>
      <c r="B47" s="128" t="s">
        <v>38</v>
      </c>
      <c r="C47" s="21" t="s">
        <v>11</v>
      </c>
      <c r="D47" s="33" t="s">
        <v>7</v>
      </c>
      <c r="E47" s="10">
        <v>4.7207079999999998E-2</v>
      </c>
      <c r="F47" s="6">
        <v>2.4139399999999998E-3</v>
      </c>
      <c r="G47" s="6">
        <v>5.1856510000000001E-2</v>
      </c>
      <c r="H47" s="6">
        <v>9.5528599999999998E-3</v>
      </c>
      <c r="I47" s="8">
        <v>0.11171439</v>
      </c>
      <c r="J47" s="6">
        <v>5.02164E-3</v>
      </c>
      <c r="K47" s="6">
        <v>0.40191270000000001</v>
      </c>
      <c r="L47" s="62">
        <v>5.3022499999999997E-3</v>
      </c>
      <c r="M47" s="135">
        <f t="shared" si="2"/>
        <v>0.15317267000000001</v>
      </c>
      <c r="N47" s="45">
        <f t="shared" si="3"/>
        <v>5.5726725000000005E-3</v>
      </c>
    </row>
    <row r="48" spans="1:14" x14ac:dyDescent="0.2">
      <c r="A48" s="131" t="s">
        <v>267</v>
      </c>
      <c r="B48" s="128" t="s">
        <v>38</v>
      </c>
      <c r="C48" s="21" t="s">
        <v>11</v>
      </c>
      <c r="D48" s="33" t="s">
        <v>8</v>
      </c>
      <c r="E48" s="10">
        <v>4.5884000000000001E-2</v>
      </c>
      <c r="F48" s="6">
        <v>1.8516400000000001E-3</v>
      </c>
      <c r="G48" s="6">
        <v>5.0292120000000003E-2</v>
      </c>
      <c r="H48" s="6">
        <v>9.6640300000000005E-3</v>
      </c>
      <c r="I48" s="8">
        <v>0.11673106</v>
      </c>
      <c r="J48" s="6">
        <v>2.596449E-2</v>
      </c>
      <c r="K48" s="6">
        <v>0.389519</v>
      </c>
      <c r="L48" s="62">
        <v>5.4879129999999998E-2</v>
      </c>
      <c r="M48" s="135">
        <f t="shared" si="2"/>
        <v>0.15060654500000001</v>
      </c>
      <c r="N48" s="45">
        <f t="shared" si="3"/>
        <v>2.3089822499999999E-2</v>
      </c>
    </row>
    <row r="49" spans="1:14" x14ac:dyDescent="0.2">
      <c r="A49" s="131" t="s">
        <v>267</v>
      </c>
      <c r="B49" s="128" t="s">
        <v>38</v>
      </c>
      <c r="C49" s="21" t="s">
        <v>11</v>
      </c>
      <c r="D49" s="33" t="s">
        <v>9</v>
      </c>
      <c r="E49" s="10">
        <v>3.836183E-2</v>
      </c>
      <c r="F49" s="6">
        <v>4.0052400000000002E-3</v>
      </c>
      <c r="G49" s="6">
        <v>5.924923E-2</v>
      </c>
      <c r="H49" s="6">
        <v>8.6617699999999992E-3</v>
      </c>
      <c r="I49" s="8">
        <v>0.13098022000000001</v>
      </c>
      <c r="J49" s="6">
        <v>3.9227199999999997E-2</v>
      </c>
      <c r="K49" s="6">
        <v>0.31997197999999999</v>
      </c>
      <c r="L49" s="62">
        <v>0.13068579999999999</v>
      </c>
      <c r="M49" s="135">
        <f t="shared" si="2"/>
        <v>0.137140815</v>
      </c>
      <c r="N49" s="45">
        <f t="shared" si="3"/>
        <v>4.5645002499999997E-2</v>
      </c>
    </row>
    <row r="50" spans="1:14" x14ac:dyDescent="0.2">
      <c r="A50" s="131" t="s">
        <v>267</v>
      </c>
      <c r="B50" s="128" t="s">
        <v>38</v>
      </c>
      <c r="C50" s="21" t="s">
        <v>11</v>
      </c>
      <c r="D50" s="33" t="s">
        <v>46</v>
      </c>
      <c r="E50" s="10">
        <v>4.0052499999999998E-2</v>
      </c>
      <c r="F50" s="6">
        <v>4.0601200000000004E-3</v>
      </c>
      <c r="G50" s="6">
        <v>6.0457770000000001E-2</v>
      </c>
      <c r="H50" s="6">
        <v>1.068273E-2</v>
      </c>
      <c r="I50" s="8">
        <v>8.1105029999999995E-2</v>
      </c>
      <c r="J50" s="6">
        <v>1.3241340000000001E-2</v>
      </c>
      <c r="K50" s="6">
        <v>0.36712465</v>
      </c>
      <c r="L50" s="62">
        <v>2.9039079999999998E-2</v>
      </c>
      <c r="M50" s="135">
        <f t="shared" si="2"/>
        <v>0.13718498749999999</v>
      </c>
      <c r="N50" s="45">
        <f t="shared" si="3"/>
        <v>1.42558175E-2</v>
      </c>
    </row>
    <row r="51" spans="1:14" x14ac:dyDescent="0.2">
      <c r="A51" s="131" t="s">
        <v>267</v>
      </c>
      <c r="B51" s="128" t="s">
        <v>38</v>
      </c>
      <c r="C51" s="21" t="s">
        <v>11</v>
      </c>
      <c r="D51" s="33" t="s">
        <v>45</v>
      </c>
      <c r="E51" s="10">
        <v>4.705616E-2</v>
      </c>
      <c r="F51" s="6">
        <v>2.8361100000000002E-3</v>
      </c>
      <c r="G51" s="6">
        <v>4.8646809999999999E-2</v>
      </c>
      <c r="H51" s="6">
        <v>8.5877000000000002E-3</v>
      </c>
      <c r="I51" s="8">
        <v>0.12847912</v>
      </c>
      <c r="J51" s="6">
        <v>3.7149750000000002E-2</v>
      </c>
      <c r="K51" s="6">
        <v>0.37063518000000001</v>
      </c>
      <c r="L51" s="62">
        <v>9.0441880000000002E-2</v>
      </c>
      <c r="M51" s="135">
        <f t="shared" si="2"/>
        <v>0.14870431750000002</v>
      </c>
      <c r="N51" s="45">
        <f t="shared" si="3"/>
        <v>3.4753859999999998E-2</v>
      </c>
    </row>
    <row r="52" spans="1:14" x14ac:dyDescent="0.2">
      <c r="A52" s="131" t="s">
        <v>267</v>
      </c>
      <c r="B52" s="128" t="s">
        <v>38</v>
      </c>
      <c r="C52" s="21" t="s">
        <v>11</v>
      </c>
      <c r="D52" s="33" t="s">
        <v>44</v>
      </c>
      <c r="E52" s="10">
        <v>5.0474529999999997E-2</v>
      </c>
      <c r="F52" s="6">
        <v>2.6543999999999999E-3</v>
      </c>
      <c r="G52" s="6">
        <v>4.5908249999999998E-2</v>
      </c>
      <c r="H52" s="6">
        <v>8.1835899999999993E-3</v>
      </c>
      <c r="I52" s="8">
        <v>0.15094508000000001</v>
      </c>
      <c r="J52" s="6">
        <v>4.9691260000000001E-2</v>
      </c>
      <c r="K52" s="6">
        <v>0.29482248</v>
      </c>
      <c r="L52" s="62">
        <v>0.12989028</v>
      </c>
      <c r="M52" s="135">
        <f t="shared" si="2"/>
        <v>0.13553758500000002</v>
      </c>
      <c r="N52" s="45">
        <f t="shared" si="3"/>
        <v>4.7604882500000001E-2</v>
      </c>
    </row>
    <row r="53" spans="1:14" x14ac:dyDescent="0.2">
      <c r="A53" s="131" t="s">
        <v>267</v>
      </c>
      <c r="B53" s="128" t="s">
        <v>38</v>
      </c>
      <c r="C53" s="21" t="s">
        <v>11</v>
      </c>
      <c r="D53" s="33" t="s">
        <v>43</v>
      </c>
      <c r="E53" s="10">
        <v>3.937044E-2</v>
      </c>
      <c r="F53" s="6">
        <v>2.9061899999999999E-3</v>
      </c>
      <c r="G53" s="6">
        <v>5.8137910000000001E-2</v>
      </c>
      <c r="H53" s="6">
        <v>7.2773300000000003E-3</v>
      </c>
      <c r="I53" s="8">
        <v>9.3293299999999996E-2</v>
      </c>
      <c r="J53" s="6">
        <v>2.1224E-2</v>
      </c>
      <c r="K53" s="6">
        <v>0.37420258000000001</v>
      </c>
      <c r="L53" s="62">
        <v>8.0807320000000002E-2</v>
      </c>
      <c r="M53" s="135">
        <f t="shared" si="2"/>
        <v>0.1412510575</v>
      </c>
      <c r="N53" s="45">
        <f t="shared" si="3"/>
        <v>2.8053710000000003E-2</v>
      </c>
    </row>
    <row r="54" spans="1:14" x14ac:dyDescent="0.2">
      <c r="A54" s="131" t="s">
        <v>267</v>
      </c>
      <c r="B54" s="128" t="s">
        <v>38</v>
      </c>
      <c r="C54" s="21" t="s">
        <v>11</v>
      </c>
      <c r="D54" s="33" t="s">
        <v>42</v>
      </c>
      <c r="E54" s="10">
        <v>3.9539749999999999E-2</v>
      </c>
      <c r="F54" s="6">
        <v>2.9846400000000002E-3</v>
      </c>
      <c r="G54" s="6">
        <v>6.1789749999999997E-2</v>
      </c>
      <c r="H54" s="6">
        <v>1.0990430000000001E-2</v>
      </c>
      <c r="I54" s="8">
        <v>7.5850760000000003E-2</v>
      </c>
      <c r="J54" s="6">
        <v>1.6233330000000001E-2</v>
      </c>
      <c r="K54" s="6">
        <v>0.378521</v>
      </c>
      <c r="L54" s="62">
        <v>2.6785900000000001E-2</v>
      </c>
      <c r="M54" s="135">
        <f t="shared" si="2"/>
        <v>0.13892531499999999</v>
      </c>
      <c r="N54" s="45">
        <f t="shared" si="3"/>
        <v>1.4248575000000001E-2</v>
      </c>
    </row>
    <row r="55" spans="1:14" x14ac:dyDescent="0.2">
      <c r="A55" s="131" t="s">
        <v>267</v>
      </c>
      <c r="B55" s="128" t="s">
        <v>38</v>
      </c>
      <c r="C55" s="21" t="s">
        <v>11</v>
      </c>
      <c r="D55" s="33" t="s">
        <v>41</v>
      </c>
      <c r="E55" s="10">
        <v>5.0353969999999998E-2</v>
      </c>
      <c r="F55" s="6">
        <v>6.5742300000000004E-3</v>
      </c>
      <c r="G55" s="6">
        <v>4.5888690000000003E-2</v>
      </c>
      <c r="H55" s="6">
        <v>8.8984900000000002E-3</v>
      </c>
      <c r="I55" s="8">
        <v>0.12229677999999999</v>
      </c>
      <c r="J55" s="6">
        <v>2.1884589999999999E-2</v>
      </c>
      <c r="K55" s="6">
        <v>0.39209083</v>
      </c>
      <c r="L55" s="62">
        <v>5.592482E-2</v>
      </c>
      <c r="M55" s="135">
        <f t="shared" si="2"/>
        <v>0.15265756750000001</v>
      </c>
      <c r="N55" s="45">
        <f t="shared" si="3"/>
        <v>2.3320532499999998E-2</v>
      </c>
    </row>
    <row r="56" spans="1:14" x14ac:dyDescent="0.2">
      <c r="A56" s="131" t="s">
        <v>267</v>
      </c>
      <c r="B56" s="128" t="s">
        <v>38</v>
      </c>
      <c r="C56" s="21" t="s">
        <v>11</v>
      </c>
      <c r="D56" s="33" t="s">
        <v>40</v>
      </c>
      <c r="E56" s="10">
        <v>4.7198469999999999E-2</v>
      </c>
      <c r="F56" s="6">
        <v>2.4289699999999999E-3</v>
      </c>
      <c r="G56" s="6">
        <v>5.2154350000000002E-2</v>
      </c>
      <c r="H56" s="6">
        <v>9.8693300000000008E-3</v>
      </c>
      <c r="I56" s="8">
        <v>0.11024978000000001</v>
      </c>
      <c r="J56" s="6">
        <v>9.0087399999999995E-3</v>
      </c>
      <c r="K56" s="6">
        <v>0.39994562</v>
      </c>
      <c r="L56" s="62">
        <v>5.7038000000000002E-3</v>
      </c>
      <c r="M56" s="135">
        <f t="shared" si="2"/>
        <v>0.15238705499999999</v>
      </c>
      <c r="N56" s="45">
        <f t="shared" si="3"/>
        <v>6.7527100000000003E-3</v>
      </c>
    </row>
    <row r="57" spans="1:14" ht="17" thickBot="1" x14ac:dyDescent="0.25">
      <c r="A57" s="132" t="s">
        <v>267</v>
      </c>
      <c r="B57" s="129" t="s">
        <v>38</v>
      </c>
      <c r="C57" s="22" t="s">
        <v>11</v>
      </c>
      <c r="D57" s="34" t="s">
        <v>39</v>
      </c>
      <c r="E57" s="11">
        <v>4.8922609999999998E-2</v>
      </c>
      <c r="F57" s="12">
        <v>2.60115E-3</v>
      </c>
      <c r="G57" s="12">
        <v>4.5409089999999999E-2</v>
      </c>
      <c r="H57" s="12">
        <v>8.5417300000000008E-3</v>
      </c>
      <c r="I57" s="59">
        <v>0.11976977</v>
      </c>
      <c r="J57" s="12">
        <v>2.8073850000000001E-2</v>
      </c>
      <c r="K57" s="12">
        <v>0.36391255</v>
      </c>
      <c r="L57" s="162">
        <v>7.1839260000000002E-2</v>
      </c>
      <c r="M57" s="136">
        <f t="shared" si="2"/>
        <v>0.144503505</v>
      </c>
      <c r="N57" s="47">
        <f t="shared" si="3"/>
        <v>2.7763997500000002E-2</v>
      </c>
    </row>
    <row r="59" spans="1:14" x14ac:dyDescent="0.2">
      <c r="I59"/>
      <c r="J59"/>
    </row>
    <row r="60" spans="1:14" x14ac:dyDescent="0.2">
      <c r="I60"/>
      <c r="J60"/>
    </row>
    <row r="61" spans="1:14" x14ac:dyDescent="0.2">
      <c r="I61"/>
      <c r="J61"/>
    </row>
    <row r="62" spans="1:14" x14ac:dyDescent="0.2">
      <c r="I62"/>
      <c r="J62"/>
    </row>
    <row r="63" spans="1:14" x14ac:dyDescent="0.2">
      <c r="I63"/>
      <c r="J63"/>
    </row>
    <row r="64" spans="1:14" x14ac:dyDescent="0.2">
      <c r="I64"/>
      <c r="J64"/>
    </row>
    <row r="65" spans="9:10" x14ac:dyDescent="0.2">
      <c r="I65"/>
      <c r="J65"/>
    </row>
    <row r="66" spans="9:10" x14ac:dyDescent="0.2">
      <c r="I66"/>
      <c r="J66"/>
    </row>
    <row r="67" spans="9:10" x14ac:dyDescent="0.2">
      <c r="I67"/>
      <c r="J67"/>
    </row>
    <row r="68" spans="9:10" x14ac:dyDescent="0.2">
      <c r="I68"/>
      <c r="J68"/>
    </row>
    <row r="69" spans="9:10" x14ac:dyDescent="0.2">
      <c r="I69"/>
      <c r="J69"/>
    </row>
    <row r="70" spans="9:10" x14ac:dyDescent="0.2">
      <c r="I70"/>
      <c r="J70"/>
    </row>
    <row r="71" spans="9:10" x14ac:dyDescent="0.2">
      <c r="I71"/>
      <c r="J71"/>
    </row>
    <row r="72" spans="9:10" x14ac:dyDescent="0.2">
      <c r="I72"/>
      <c r="J72"/>
    </row>
    <row r="73" spans="9:10" x14ac:dyDescent="0.2">
      <c r="I73"/>
      <c r="J73"/>
    </row>
    <row r="74" spans="9:10" x14ac:dyDescent="0.2">
      <c r="I74"/>
      <c r="J74"/>
    </row>
    <row r="75" spans="9:10" x14ac:dyDescent="0.2">
      <c r="I75"/>
      <c r="J75"/>
    </row>
    <row r="76" spans="9:10" x14ac:dyDescent="0.2">
      <c r="I76"/>
      <c r="J76"/>
    </row>
    <row r="77" spans="9:10" x14ac:dyDescent="0.2">
      <c r="I77"/>
      <c r="J77"/>
    </row>
    <row r="78" spans="9:10" x14ac:dyDescent="0.2">
      <c r="I78"/>
      <c r="J78"/>
    </row>
    <row r="79" spans="9:10" x14ac:dyDescent="0.2">
      <c r="I79"/>
      <c r="J79"/>
    </row>
    <row r="80" spans="9:10" x14ac:dyDescent="0.2">
      <c r="I80"/>
      <c r="J80"/>
    </row>
    <row r="81" spans="9:10" x14ac:dyDescent="0.2">
      <c r="I81"/>
      <c r="J81"/>
    </row>
    <row r="82" spans="9:10" x14ac:dyDescent="0.2">
      <c r="I82"/>
      <c r="J82"/>
    </row>
    <row r="83" spans="9:10" x14ac:dyDescent="0.2">
      <c r="I83"/>
      <c r="J83"/>
    </row>
    <row r="84" spans="9:10" x14ac:dyDescent="0.2">
      <c r="I84"/>
      <c r="J84"/>
    </row>
    <row r="85" spans="9:10" x14ac:dyDescent="0.2">
      <c r="I85"/>
      <c r="J85"/>
    </row>
    <row r="86" spans="9:10" x14ac:dyDescent="0.2">
      <c r="I86"/>
      <c r="J86"/>
    </row>
    <row r="87" spans="9:10" x14ac:dyDescent="0.2">
      <c r="I87"/>
      <c r="J87"/>
    </row>
    <row r="88" spans="9:10" x14ac:dyDescent="0.2">
      <c r="I88"/>
      <c r="J88"/>
    </row>
    <row r="89" spans="9:10" x14ac:dyDescent="0.2">
      <c r="I89"/>
      <c r="J89"/>
    </row>
    <row r="90" spans="9:10" x14ac:dyDescent="0.2">
      <c r="I90"/>
      <c r="J90"/>
    </row>
    <row r="91" spans="9:10" x14ac:dyDescent="0.2">
      <c r="I91"/>
      <c r="J91"/>
    </row>
    <row r="92" spans="9:10" x14ac:dyDescent="0.2">
      <c r="I92"/>
      <c r="J92"/>
    </row>
    <row r="93" spans="9:10" x14ac:dyDescent="0.2">
      <c r="I93"/>
      <c r="J93"/>
    </row>
    <row r="94" spans="9:10" x14ac:dyDescent="0.2">
      <c r="I94"/>
      <c r="J94"/>
    </row>
    <row r="95" spans="9:10" x14ac:dyDescent="0.2">
      <c r="I95"/>
      <c r="J95"/>
    </row>
    <row r="96" spans="9:10" x14ac:dyDescent="0.2">
      <c r="I96"/>
      <c r="J96"/>
    </row>
    <row r="97" spans="9:10" x14ac:dyDescent="0.2">
      <c r="I97"/>
      <c r="J97"/>
    </row>
    <row r="98" spans="9:10" x14ac:dyDescent="0.2">
      <c r="I98"/>
      <c r="J98"/>
    </row>
    <row r="99" spans="9:10" x14ac:dyDescent="0.2">
      <c r="I99"/>
      <c r="J99"/>
    </row>
    <row r="100" spans="9:10" x14ac:dyDescent="0.2">
      <c r="I100"/>
      <c r="J100"/>
    </row>
    <row r="101" spans="9:10" x14ac:dyDescent="0.2">
      <c r="I101"/>
      <c r="J101"/>
    </row>
    <row r="102" spans="9:10" x14ac:dyDescent="0.2">
      <c r="I102"/>
      <c r="J102"/>
    </row>
    <row r="103" spans="9:10" x14ac:dyDescent="0.2">
      <c r="I103"/>
      <c r="J103"/>
    </row>
    <row r="104" spans="9:10" x14ac:dyDescent="0.2">
      <c r="I104"/>
      <c r="J104"/>
    </row>
    <row r="105" spans="9:10" x14ac:dyDescent="0.2">
      <c r="I105"/>
      <c r="J105"/>
    </row>
    <row r="106" spans="9:10" x14ac:dyDescent="0.2">
      <c r="I106"/>
      <c r="J106"/>
    </row>
    <row r="107" spans="9:10" x14ac:dyDescent="0.2">
      <c r="I107"/>
      <c r="J107"/>
    </row>
    <row r="108" spans="9:10" x14ac:dyDescent="0.2">
      <c r="I108"/>
      <c r="J108"/>
    </row>
    <row r="109" spans="9:10" x14ac:dyDescent="0.2">
      <c r="I109"/>
      <c r="J109"/>
    </row>
    <row r="110" spans="9:10" x14ac:dyDescent="0.2">
      <c r="I110"/>
      <c r="J110"/>
    </row>
    <row r="111" spans="9:10" x14ac:dyDescent="0.2">
      <c r="I111"/>
      <c r="J111"/>
    </row>
    <row r="112" spans="9:10" x14ac:dyDescent="0.2">
      <c r="I112"/>
      <c r="J112"/>
    </row>
  </sheetData>
  <conditionalFormatting sqref="M4:M57">
    <cfRule type="top10" dxfId="6" priority="1" percent="1" bottom="1" rank="20"/>
    <cfRule type="cellIs" dxfId="5" priority="3" operator="lessThan">
      <formula>$M$3</formula>
    </cfRule>
  </conditionalFormatting>
  <conditionalFormatting sqref="N4:N57">
    <cfRule type="cellIs" dxfId="4" priority="2" operator="lessThan">
      <formula>$N$3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5B5D-D395-F34E-A7C0-6C11AD515BCF}">
  <dimension ref="A1:AD64"/>
  <sheetViews>
    <sheetView topLeftCell="M1" zoomScaleNormal="100" workbookViewId="0">
      <selection activeCell="G24" sqref="G24"/>
    </sheetView>
  </sheetViews>
  <sheetFormatPr baseColWidth="10" defaultRowHeight="16" x14ac:dyDescent="0.2"/>
  <cols>
    <col min="1" max="1" width="12" bestFit="1" customWidth="1"/>
    <col min="3" max="3" width="33.5" bestFit="1" customWidth="1"/>
    <col min="4" max="4" width="18.5" bestFit="1" customWidth="1"/>
    <col min="5" max="5" width="15.5" customWidth="1"/>
    <col min="6" max="6" width="15.5" style="48" customWidth="1"/>
    <col min="7" max="7" width="15.1640625" customWidth="1"/>
    <col min="8" max="8" width="15.1640625" style="48" customWidth="1"/>
    <col min="9" max="9" width="15.1640625" customWidth="1"/>
    <col min="10" max="10" width="15.1640625" style="48" customWidth="1"/>
    <col min="11" max="11" width="15.1640625" customWidth="1"/>
    <col min="12" max="12" width="15.1640625" style="48" customWidth="1"/>
    <col min="13" max="13" width="15.1640625" customWidth="1"/>
    <col min="14" max="14" width="15.1640625" style="48" customWidth="1"/>
    <col min="15" max="15" width="15.1640625" customWidth="1"/>
    <col min="16" max="16" width="15.1640625" style="48" customWidth="1"/>
    <col min="17" max="17" width="15.1640625" customWidth="1"/>
    <col min="18" max="18" width="15.1640625" style="48" customWidth="1"/>
    <col min="19" max="19" width="15.1640625" customWidth="1"/>
    <col min="20" max="20" width="15.1640625" style="48" customWidth="1"/>
    <col min="21" max="21" width="15.1640625" customWidth="1"/>
    <col min="22" max="22" width="15.1640625" style="48" customWidth="1"/>
    <col min="23" max="23" width="16.33203125" customWidth="1"/>
    <col min="24" max="24" width="16.33203125" style="48" customWidth="1"/>
    <col min="25" max="25" width="16.33203125" customWidth="1"/>
    <col min="26" max="26" width="16.33203125" style="48" customWidth="1"/>
    <col min="27" max="27" width="16.33203125" customWidth="1"/>
    <col min="28" max="28" width="16.33203125" style="48" customWidth="1"/>
    <col min="29" max="29" width="11.1640625" bestFit="1" customWidth="1"/>
  </cols>
  <sheetData>
    <row r="1" spans="1:30" ht="17" thickBot="1" x14ac:dyDescent="0.25">
      <c r="E1" s="76" t="s">
        <v>12</v>
      </c>
    </row>
    <row r="2" spans="1:30" ht="17" thickBot="1" x14ac:dyDescent="0.25">
      <c r="A2" s="2" t="s">
        <v>13</v>
      </c>
      <c r="B2" s="150" t="s">
        <v>14</v>
      </c>
      <c r="C2" s="127" t="s">
        <v>15</v>
      </c>
      <c r="D2" s="2" t="s">
        <v>16</v>
      </c>
      <c r="E2" s="151" t="s">
        <v>17</v>
      </c>
      <c r="F2" s="152" t="s">
        <v>18</v>
      </c>
      <c r="G2" s="151" t="s">
        <v>19</v>
      </c>
      <c r="H2" s="152" t="s">
        <v>20</v>
      </c>
      <c r="I2" s="151" t="s">
        <v>21</v>
      </c>
      <c r="J2" s="152" t="s">
        <v>22</v>
      </c>
      <c r="K2" s="151" t="s">
        <v>30</v>
      </c>
      <c r="L2" s="152" t="s">
        <v>31</v>
      </c>
      <c r="M2" s="151" t="s">
        <v>33</v>
      </c>
      <c r="N2" s="152" t="s">
        <v>34</v>
      </c>
      <c r="O2" s="151" t="s">
        <v>36</v>
      </c>
      <c r="P2" s="152" t="s">
        <v>37</v>
      </c>
      <c r="Q2" s="151" t="s">
        <v>282</v>
      </c>
      <c r="R2" s="152" t="s">
        <v>281</v>
      </c>
      <c r="S2" s="151" t="s">
        <v>280</v>
      </c>
      <c r="T2" s="152" t="s">
        <v>279</v>
      </c>
      <c r="U2" s="151" t="s">
        <v>278</v>
      </c>
      <c r="V2" s="152" t="s">
        <v>277</v>
      </c>
      <c r="W2" s="151" t="s">
        <v>276</v>
      </c>
      <c r="X2" s="152" t="s">
        <v>275</v>
      </c>
      <c r="Y2" s="151" t="s">
        <v>274</v>
      </c>
      <c r="Z2" s="152" t="s">
        <v>273</v>
      </c>
      <c r="AA2" s="151" t="s">
        <v>272</v>
      </c>
      <c r="AB2" s="153" t="s">
        <v>271</v>
      </c>
      <c r="AC2" s="4" t="s">
        <v>23</v>
      </c>
      <c r="AD2" s="5" t="s">
        <v>24</v>
      </c>
    </row>
    <row r="3" spans="1:30" ht="17" thickBot="1" x14ac:dyDescent="0.25">
      <c r="A3" t="s">
        <v>270</v>
      </c>
      <c r="B3" s="144" t="s">
        <v>38</v>
      </c>
      <c r="C3" s="149" t="s">
        <v>25</v>
      </c>
      <c r="D3" s="148" t="s">
        <v>32</v>
      </c>
      <c r="E3" s="160">
        <v>0.24679907000000001</v>
      </c>
      <c r="F3" s="161">
        <v>1.222764E-2</v>
      </c>
      <c r="G3" s="160">
        <v>8.6772810000000006E-2</v>
      </c>
      <c r="H3" s="161">
        <v>9.0788699999999993E-3</v>
      </c>
      <c r="I3" s="160">
        <v>0.13259493</v>
      </c>
      <c r="J3" s="161">
        <v>5.6065200000000003E-3</v>
      </c>
      <c r="K3" s="160">
        <v>0.10001462999999999</v>
      </c>
      <c r="L3" s="161">
        <v>1.6867719999999999E-2</v>
      </c>
      <c r="M3" s="160">
        <v>0.12611538</v>
      </c>
      <c r="N3" s="161">
        <v>4.4091399999999998E-3</v>
      </c>
      <c r="O3" s="160">
        <v>6.4562350000000004E-2</v>
      </c>
      <c r="P3" s="161">
        <v>7.4704000000000003E-3</v>
      </c>
      <c r="Q3" s="160">
        <v>0.16049635000000001</v>
      </c>
      <c r="R3" s="161">
        <v>7.0194400000000001E-3</v>
      </c>
      <c r="S3" s="160">
        <v>7.6496179999999997E-2</v>
      </c>
      <c r="T3" s="161">
        <v>3.56989E-3</v>
      </c>
      <c r="U3" s="160">
        <v>8.9333739999999995E-2</v>
      </c>
      <c r="V3" s="161">
        <v>3.4919600000000001E-3</v>
      </c>
      <c r="W3" s="160">
        <v>7.5484250000000003E-2</v>
      </c>
      <c r="X3" s="161">
        <v>1.8840969999999999E-2</v>
      </c>
      <c r="Y3" s="160">
        <v>0.16621888000000001</v>
      </c>
      <c r="Z3" s="161">
        <v>3.0771550000000002E-2</v>
      </c>
      <c r="AA3" s="160">
        <v>0.15027851</v>
      </c>
      <c r="AB3" s="161">
        <v>1.1479639999999999E-2</v>
      </c>
      <c r="AC3" s="154">
        <f>AVERAGE(E3,G3,I3,K3,M3,O3,Q3,S3,U3,W3,Y3,AA3)</f>
        <v>0.12293058999999999</v>
      </c>
      <c r="AD3" s="147">
        <f>AVERAGE(F3,H3,J3,L3,N3,P3,R3,T3,V3,X3,Z3,AB3)</f>
        <v>1.090281166666667E-2</v>
      </c>
    </row>
    <row r="4" spans="1:30" x14ac:dyDescent="0.2">
      <c r="A4" t="s">
        <v>270</v>
      </c>
      <c r="B4" s="144" t="s">
        <v>38</v>
      </c>
      <c r="C4" s="3" t="s">
        <v>1</v>
      </c>
      <c r="D4" s="157" t="s">
        <v>27</v>
      </c>
      <c r="E4" s="42">
        <v>0.28733170000000002</v>
      </c>
      <c r="F4" s="30">
        <v>3.34531E-2</v>
      </c>
      <c r="G4" s="30">
        <v>8.5795919999999998E-2</v>
      </c>
      <c r="H4" s="30">
        <v>2.09545E-3</v>
      </c>
      <c r="I4" s="30">
        <v>0.13099459999999999</v>
      </c>
      <c r="J4" s="29">
        <v>1.0574119999999999E-2</v>
      </c>
      <c r="K4" s="30">
        <v>9.6910789999999997E-2</v>
      </c>
      <c r="L4" s="30">
        <v>4.5829599999999996E-3</v>
      </c>
      <c r="M4" s="30">
        <v>0.10356392</v>
      </c>
      <c r="N4" s="29">
        <v>8.6957900000000001E-3</v>
      </c>
      <c r="O4" s="30">
        <v>5.1108960000000002E-2</v>
      </c>
      <c r="P4" s="30">
        <v>8.7834000000000002E-4</v>
      </c>
      <c r="Q4" s="30">
        <v>0.16687340000000001</v>
      </c>
      <c r="R4" s="29">
        <v>2.2423419999999999E-2</v>
      </c>
      <c r="S4" s="30">
        <v>6.7803840000000004E-2</v>
      </c>
      <c r="T4" s="30">
        <v>6.3526099999999999E-3</v>
      </c>
      <c r="U4" s="30">
        <v>8.179852E-2</v>
      </c>
      <c r="V4" s="29">
        <v>4.7817700000000003E-3</v>
      </c>
      <c r="W4" s="30">
        <v>5.4014479999999997E-2</v>
      </c>
      <c r="X4" s="30">
        <v>3.8620400000000002E-3</v>
      </c>
      <c r="Y4" s="30">
        <v>9.160306E-2</v>
      </c>
      <c r="Z4" s="29">
        <v>1.5037689999999999E-2</v>
      </c>
      <c r="AA4" s="30">
        <v>0.12098078</v>
      </c>
      <c r="AB4" s="61">
        <v>2.108647E-2</v>
      </c>
      <c r="AC4" s="28">
        <f t="shared" ref="AC4:AC57" si="0">AVERAGE(E4,G4,I4,K4,M4,O4,Q4,S4,U4,W4,Y4,AA4)</f>
        <v>0.1115649975</v>
      </c>
      <c r="AD4" s="44">
        <f t="shared" ref="AD4:AD57" si="1">AVERAGE(F4,H4,J4,L4,N4,P4,R4,T4,V4,X4,Z4,AB4)</f>
        <v>1.1151979999999999E-2</v>
      </c>
    </row>
    <row r="5" spans="1:30" x14ac:dyDescent="0.2">
      <c r="A5" t="s">
        <v>270</v>
      </c>
      <c r="B5" s="144" t="s">
        <v>38</v>
      </c>
      <c r="C5" s="144" t="s">
        <v>1</v>
      </c>
      <c r="D5" s="158" t="s">
        <v>28</v>
      </c>
      <c r="E5" s="10">
        <v>0.30017100000000002</v>
      </c>
      <c r="F5" s="6">
        <v>2.8123530000000001E-2</v>
      </c>
      <c r="G5" s="6">
        <v>8.5231070000000006E-2</v>
      </c>
      <c r="H5" s="6">
        <v>1.97313E-3</v>
      </c>
      <c r="I5" s="6">
        <v>0.13880427000000001</v>
      </c>
      <c r="J5" s="7">
        <v>9.3085200000000007E-3</v>
      </c>
      <c r="K5" s="6">
        <v>9.6011750000000007E-2</v>
      </c>
      <c r="L5" s="6">
        <v>4.0382999999999999E-3</v>
      </c>
      <c r="M5" s="6">
        <v>0.10484932</v>
      </c>
      <c r="N5" s="7">
        <v>1.0658620000000001E-2</v>
      </c>
      <c r="O5" s="6">
        <v>5.087879E-2</v>
      </c>
      <c r="P5" s="6">
        <v>6.7175000000000004E-4</v>
      </c>
      <c r="Q5" s="6">
        <v>0.17326670999999999</v>
      </c>
      <c r="R5" s="7">
        <v>2.0015060000000001E-2</v>
      </c>
      <c r="S5" s="6">
        <v>6.6716769999999995E-2</v>
      </c>
      <c r="T5" s="6">
        <v>6.5503699999999998E-3</v>
      </c>
      <c r="U5" s="6">
        <v>8.3837659999999994E-2</v>
      </c>
      <c r="V5" s="7">
        <v>5.2234300000000003E-3</v>
      </c>
      <c r="W5" s="6">
        <v>5.4337040000000003E-2</v>
      </c>
      <c r="X5" s="6">
        <v>4.3729499999999996E-3</v>
      </c>
      <c r="Y5" s="6">
        <v>8.6785760000000003E-2</v>
      </c>
      <c r="Z5" s="7">
        <v>1.832253E-2</v>
      </c>
      <c r="AA5" s="6">
        <v>0.1161613</v>
      </c>
      <c r="AB5" s="62">
        <v>1.4886720000000001E-2</v>
      </c>
      <c r="AC5" s="14">
        <f t="shared" si="0"/>
        <v>0.11308761999999999</v>
      </c>
      <c r="AD5" s="45">
        <f t="shared" si="1"/>
        <v>1.0345409166666668E-2</v>
      </c>
    </row>
    <row r="6" spans="1:30" x14ac:dyDescent="0.2">
      <c r="A6" t="s">
        <v>270</v>
      </c>
      <c r="B6" s="144" t="s">
        <v>38</v>
      </c>
      <c r="C6" s="144" t="s">
        <v>1</v>
      </c>
      <c r="D6" s="158" t="s">
        <v>2</v>
      </c>
      <c r="E6" s="10">
        <v>0.31186714999999998</v>
      </c>
      <c r="F6" s="6">
        <v>2.3643569999999999E-2</v>
      </c>
      <c r="G6" s="6">
        <v>8.8079260000000006E-2</v>
      </c>
      <c r="H6" s="6">
        <v>2.5574399999999998E-3</v>
      </c>
      <c r="I6" s="6">
        <v>0.14855087</v>
      </c>
      <c r="J6" s="7">
        <v>1.2213720000000001E-2</v>
      </c>
      <c r="K6" s="6">
        <v>8.3089369999999996E-2</v>
      </c>
      <c r="L6" s="6">
        <v>2.3387600000000001E-3</v>
      </c>
      <c r="M6" s="6">
        <v>0.10512093</v>
      </c>
      <c r="N6" s="7">
        <v>1.474577E-2</v>
      </c>
      <c r="O6" s="6">
        <v>5.799199E-2</v>
      </c>
      <c r="P6" s="6">
        <v>1.93089E-3</v>
      </c>
      <c r="Q6" s="6">
        <v>0.16015175000000001</v>
      </c>
      <c r="R6" s="7">
        <v>2.4496509999999999E-2</v>
      </c>
      <c r="S6" s="6">
        <v>7.6408019999999993E-2</v>
      </c>
      <c r="T6" s="6">
        <v>1.211805E-2</v>
      </c>
      <c r="U6" s="6">
        <v>8.932263E-2</v>
      </c>
      <c r="V6" s="7">
        <v>4.8885500000000002E-3</v>
      </c>
      <c r="W6" s="6">
        <v>5.1681850000000001E-2</v>
      </c>
      <c r="X6" s="6">
        <v>4.3006900000000002E-3</v>
      </c>
      <c r="Y6" s="6">
        <v>7.7562099999999995E-2</v>
      </c>
      <c r="Z6" s="7">
        <v>1.547977E-2</v>
      </c>
      <c r="AA6" s="6">
        <v>0.12878133</v>
      </c>
      <c r="AB6" s="62">
        <v>2.2203609999999999E-2</v>
      </c>
      <c r="AC6" s="14">
        <f t="shared" si="0"/>
        <v>0.11488393750000002</v>
      </c>
      <c r="AD6" s="45">
        <f t="shared" si="1"/>
        <v>1.1743110833333334E-2</v>
      </c>
    </row>
    <row r="7" spans="1:30" x14ac:dyDescent="0.2">
      <c r="A7" t="s">
        <v>270</v>
      </c>
      <c r="B7" s="144" t="s">
        <v>38</v>
      </c>
      <c r="C7" s="144" t="s">
        <v>1</v>
      </c>
      <c r="D7" s="158" t="s">
        <v>3</v>
      </c>
      <c r="E7" s="10">
        <v>0.30052509999999999</v>
      </c>
      <c r="F7" s="6">
        <v>3.1284949999999999E-2</v>
      </c>
      <c r="G7" s="6">
        <v>8.8710140000000007E-2</v>
      </c>
      <c r="H7" s="6">
        <v>2.0236199999999998E-3</v>
      </c>
      <c r="I7" s="6">
        <v>0.14575592000000001</v>
      </c>
      <c r="J7" s="7">
        <v>1.3620159999999999E-2</v>
      </c>
      <c r="K7" s="6">
        <v>8.2836489999999999E-2</v>
      </c>
      <c r="L7" s="6">
        <v>3.5616300000000001E-3</v>
      </c>
      <c r="M7" s="6">
        <v>0.10393463</v>
      </c>
      <c r="N7" s="7">
        <v>1.2254279999999999E-2</v>
      </c>
      <c r="O7" s="6">
        <v>5.8581000000000001E-2</v>
      </c>
      <c r="P7" s="6">
        <v>3.3152500000000001E-3</v>
      </c>
      <c r="Q7" s="6">
        <v>0.15481359</v>
      </c>
      <c r="R7" s="7">
        <v>2.3716649999999999E-2</v>
      </c>
      <c r="S7" s="6">
        <v>7.9626139999999998E-2</v>
      </c>
      <c r="T7" s="6">
        <v>1.207825E-2</v>
      </c>
      <c r="U7" s="6">
        <v>9.0083880000000005E-2</v>
      </c>
      <c r="V7" s="7">
        <v>5.13964E-3</v>
      </c>
      <c r="W7" s="6">
        <v>5.2795439999999999E-2</v>
      </c>
      <c r="X7" s="6">
        <v>4.6650099999999998E-3</v>
      </c>
      <c r="Y7" s="6">
        <v>7.4081380000000002E-2</v>
      </c>
      <c r="Z7" s="7">
        <v>1.7133990000000002E-2</v>
      </c>
      <c r="AA7" s="6">
        <v>0.13396932</v>
      </c>
      <c r="AB7" s="62">
        <v>2.6044149999999999E-2</v>
      </c>
      <c r="AC7" s="14">
        <f t="shared" si="0"/>
        <v>0.11380941916666669</v>
      </c>
      <c r="AD7" s="45">
        <f t="shared" si="1"/>
        <v>1.2903131666666665E-2</v>
      </c>
    </row>
    <row r="8" spans="1:30" x14ac:dyDescent="0.2">
      <c r="A8" t="s">
        <v>270</v>
      </c>
      <c r="B8" s="144" t="s">
        <v>38</v>
      </c>
      <c r="C8" s="144" t="s">
        <v>1</v>
      </c>
      <c r="D8" s="158" t="s">
        <v>4</v>
      </c>
      <c r="E8" s="10">
        <v>0.30632225000000002</v>
      </c>
      <c r="F8" s="6">
        <v>3.629251E-2</v>
      </c>
      <c r="G8" s="6">
        <v>8.8268940000000004E-2</v>
      </c>
      <c r="H8" s="6">
        <v>2.1182499999999999E-3</v>
      </c>
      <c r="I8" s="6">
        <v>0.14333810999999999</v>
      </c>
      <c r="J8" s="7">
        <v>8.7386300000000007E-3</v>
      </c>
      <c r="K8" s="6">
        <v>8.3294179999999995E-2</v>
      </c>
      <c r="L8" s="6">
        <v>2.49359E-3</v>
      </c>
      <c r="M8" s="6">
        <v>9.8768259999999997E-2</v>
      </c>
      <c r="N8" s="7">
        <v>1.4463470000000001E-2</v>
      </c>
      <c r="O8" s="6">
        <v>5.8967310000000002E-2</v>
      </c>
      <c r="P8" s="6">
        <v>2.3916100000000002E-3</v>
      </c>
      <c r="Q8" s="6">
        <v>0.16472864000000001</v>
      </c>
      <c r="R8" s="7">
        <v>2.2711619999999998E-2</v>
      </c>
      <c r="S8" s="6">
        <v>7.2325180000000003E-2</v>
      </c>
      <c r="T8" s="6">
        <v>1.119501E-2</v>
      </c>
      <c r="U8" s="6">
        <v>9.0154890000000001E-2</v>
      </c>
      <c r="V8" s="7">
        <v>5.8091599999999998E-3</v>
      </c>
      <c r="W8" s="6">
        <v>5.226037E-2</v>
      </c>
      <c r="X8" s="6">
        <v>4.4743700000000001E-3</v>
      </c>
      <c r="Y8" s="6">
        <v>7.6232839999999996E-2</v>
      </c>
      <c r="Z8" s="7">
        <v>1.486084E-2</v>
      </c>
      <c r="AA8" s="6">
        <v>0.13580549</v>
      </c>
      <c r="AB8" s="62">
        <v>2.0438080000000001E-2</v>
      </c>
      <c r="AC8" s="14">
        <f t="shared" si="0"/>
        <v>0.11420553833333334</v>
      </c>
      <c r="AD8" s="45">
        <f t="shared" si="1"/>
        <v>1.2165595E-2</v>
      </c>
    </row>
    <row r="9" spans="1:30" x14ac:dyDescent="0.2">
      <c r="A9" t="s">
        <v>270</v>
      </c>
      <c r="B9" s="144" t="s">
        <v>38</v>
      </c>
      <c r="C9" s="144" t="s">
        <v>1</v>
      </c>
      <c r="D9" s="158" t="s">
        <v>5</v>
      </c>
      <c r="E9" s="10">
        <v>0.32680038</v>
      </c>
      <c r="F9" s="6">
        <v>4.0934819999999997E-2</v>
      </c>
      <c r="G9" s="6">
        <v>8.4028320000000004E-2</v>
      </c>
      <c r="H9" s="6">
        <v>5.8869899999999999E-3</v>
      </c>
      <c r="I9" s="6">
        <v>0.1459212</v>
      </c>
      <c r="J9" s="7">
        <v>1.8713299999999999E-2</v>
      </c>
      <c r="K9" s="6">
        <v>8.3763859999999996E-2</v>
      </c>
      <c r="L9" s="6">
        <v>4.6585200000000002E-3</v>
      </c>
      <c r="M9" s="6">
        <v>0.10396007</v>
      </c>
      <c r="N9" s="7">
        <v>1.6501519999999999E-2</v>
      </c>
      <c r="O9" s="6">
        <v>6.7112420000000006E-2</v>
      </c>
      <c r="P9" s="6">
        <v>5.9750200000000002E-3</v>
      </c>
      <c r="Q9" s="6">
        <v>0.19388032999999999</v>
      </c>
      <c r="R9" s="7">
        <v>3.1894770000000003E-2</v>
      </c>
      <c r="S9" s="6">
        <v>8.167721E-2</v>
      </c>
      <c r="T9" s="6">
        <v>1.6427770000000001E-2</v>
      </c>
      <c r="U9" s="6">
        <v>0.10969307</v>
      </c>
      <c r="V9" s="7">
        <v>1.3071080000000001E-2</v>
      </c>
      <c r="W9" s="6">
        <v>6.5291370000000001E-2</v>
      </c>
      <c r="X9" s="6">
        <v>4.5553399999999997E-3</v>
      </c>
      <c r="Y9" s="6">
        <v>0.10108345000000001</v>
      </c>
      <c r="Z9" s="7">
        <v>1.7556269999999999E-2</v>
      </c>
      <c r="AA9" s="6">
        <v>0.12354092</v>
      </c>
      <c r="AB9" s="62">
        <v>2.728854E-2</v>
      </c>
      <c r="AC9" s="14">
        <f t="shared" si="0"/>
        <v>0.12389604999999999</v>
      </c>
      <c r="AD9" s="45">
        <f t="shared" si="1"/>
        <v>1.6955328333333332E-2</v>
      </c>
    </row>
    <row r="10" spans="1:30" x14ac:dyDescent="0.2">
      <c r="A10" t="s">
        <v>270</v>
      </c>
      <c r="B10" s="144" t="s">
        <v>38</v>
      </c>
      <c r="C10" s="144" t="s">
        <v>1</v>
      </c>
      <c r="D10" s="158" t="s">
        <v>6</v>
      </c>
      <c r="E10" s="10">
        <v>0.31036259999999999</v>
      </c>
      <c r="F10" s="6">
        <v>6.7227609999999993E-2</v>
      </c>
      <c r="G10" s="6">
        <v>8.3543800000000001E-2</v>
      </c>
      <c r="H10" s="6">
        <v>5.0370900000000001E-3</v>
      </c>
      <c r="I10" s="6">
        <v>0.15271646</v>
      </c>
      <c r="J10" s="7">
        <v>3.2045959999999998E-2</v>
      </c>
      <c r="K10" s="6">
        <v>8.2160910000000004E-2</v>
      </c>
      <c r="L10" s="6">
        <v>4.6572799999999998E-3</v>
      </c>
      <c r="M10" s="6">
        <v>9.9347649999999996E-2</v>
      </c>
      <c r="N10" s="7">
        <v>1.441456E-2</v>
      </c>
      <c r="O10" s="6">
        <v>6.9333939999999997E-2</v>
      </c>
      <c r="P10" s="6">
        <v>7.0220600000000001E-3</v>
      </c>
      <c r="Q10" s="6">
        <v>0.19446366000000001</v>
      </c>
      <c r="R10" s="7">
        <v>2.4496850000000001E-2</v>
      </c>
      <c r="S10" s="6">
        <v>8.2376790000000005E-2</v>
      </c>
      <c r="T10" s="6">
        <v>2.038065E-2</v>
      </c>
      <c r="U10" s="6">
        <v>0.10960752999999999</v>
      </c>
      <c r="V10" s="7">
        <v>8.5377200000000004E-3</v>
      </c>
      <c r="W10" s="6">
        <v>6.5661239999999996E-2</v>
      </c>
      <c r="X10" s="6">
        <v>6.98615E-3</v>
      </c>
      <c r="Y10" s="6">
        <v>9.5323229999999995E-2</v>
      </c>
      <c r="Z10" s="7">
        <v>1.6603409999999999E-2</v>
      </c>
      <c r="AA10" s="6">
        <v>0.12721571000000001</v>
      </c>
      <c r="AB10" s="62">
        <v>2.5254180000000001E-2</v>
      </c>
      <c r="AC10" s="14">
        <f t="shared" si="0"/>
        <v>0.12267612666666668</v>
      </c>
      <c r="AD10" s="45">
        <f t="shared" si="1"/>
        <v>1.9388626666666662E-2</v>
      </c>
    </row>
    <row r="11" spans="1:30" x14ac:dyDescent="0.2">
      <c r="A11" t="s">
        <v>270</v>
      </c>
      <c r="B11" s="144" t="s">
        <v>38</v>
      </c>
      <c r="C11" s="144" t="s">
        <v>1</v>
      </c>
      <c r="D11" s="158" t="s">
        <v>7</v>
      </c>
      <c r="E11" s="10">
        <v>0.31819890000000001</v>
      </c>
      <c r="F11" s="6">
        <v>3.982281E-2</v>
      </c>
      <c r="G11" s="6">
        <v>8.2835439999999996E-2</v>
      </c>
      <c r="H11" s="6">
        <v>5.00382E-3</v>
      </c>
      <c r="I11" s="6">
        <v>0.14903237</v>
      </c>
      <c r="J11" s="7">
        <v>1.9426220000000001E-2</v>
      </c>
      <c r="K11" s="6">
        <v>8.550555E-2</v>
      </c>
      <c r="L11" s="6">
        <v>6.4767799999999997E-3</v>
      </c>
      <c r="M11" s="6">
        <v>0.10540103000000001</v>
      </c>
      <c r="N11" s="7">
        <v>1.303838E-2</v>
      </c>
      <c r="O11" s="6">
        <v>7.0813769999999998E-2</v>
      </c>
      <c r="P11" s="6">
        <v>7.5258800000000004E-3</v>
      </c>
      <c r="Q11" s="6">
        <v>0.19513014000000001</v>
      </c>
      <c r="R11" s="7">
        <v>1.8941E-2</v>
      </c>
      <c r="S11" s="6">
        <v>9.1266189999999997E-2</v>
      </c>
      <c r="T11" s="6">
        <v>2.286403E-2</v>
      </c>
      <c r="U11" s="6">
        <v>0.10478063</v>
      </c>
      <c r="V11" s="7">
        <v>1.0630270000000001E-2</v>
      </c>
      <c r="W11" s="6">
        <v>6.4445699999999995E-2</v>
      </c>
      <c r="X11" s="6">
        <v>6.2406800000000002E-3</v>
      </c>
      <c r="Y11" s="6">
        <v>9.7180630000000004E-2</v>
      </c>
      <c r="Z11" s="7">
        <v>1.658894E-2</v>
      </c>
      <c r="AA11" s="6">
        <v>0.12447128</v>
      </c>
      <c r="AB11" s="62">
        <v>2.736746E-2</v>
      </c>
      <c r="AC11" s="14">
        <f t="shared" si="0"/>
        <v>0.12408846916666667</v>
      </c>
      <c r="AD11" s="45">
        <f t="shared" si="1"/>
        <v>1.61605225E-2</v>
      </c>
    </row>
    <row r="12" spans="1:30" x14ac:dyDescent="0.2">
      <c r="A12" t="s">
        <v>270</v>
      </c>
      <c r="B12" s="144" t="s">
        <v>38</v>
      </c>
      <c r="C12" s="144" t="s">
        <v>1</v>
      </c>
      <c r="D12" s="158" t="s">
        <v>8</v>
      </c>
      <c r="E12" s="10">
        <v>0.31970468000000002</v>
      </c>
      <c r="F12" s="6">
        <v>6.5484879999999995E-2</v>
      </c>
      <c r="G12" s="6">
        <v>8.2924670000000006E-2</v>
      </c>
      <c r="H12" s="6">
        <v>6.0493600000000002E-3</v>
      </c>
      <c r="I12" s="6">
        <v>0.15762656999999999</v>
      </c>
      <c r="J12" s="7">
        <v>2.126923E-2</v>
      </c>
      <c r="K12" s="6">
        <v>8.2233539999999994E-2</v>
      </c>
      <c r="L12" s="6">
        <v>4.8215200000000001E-3</v>
      </c>
      <c r="M12" s="6">
        <v>0.10455948</v>
      </c>
      <c r="N12" s="7">
        <v>1.4585000000000001E-2</v>
      </c>
      <c r="O12" s="6">
        <v>6.9042350000000002E-2</v>
      </c>
      <c r="P12" s="6">
        <v>7.8379299999999999E-3</v>
      </c>
      <c r="Q12" s="6">
        <v>0.20053609999999999</v>
      </c>
      <c r="R12" s="7">
        <v>2.7733420000000002E-2</v>
      </c>
      <c r="S12" s="6">
        <v>8.5064280000000006E-2</v>
      </c>
      <c r="T12" s="6">
        <v>2.104545E-2</v>
      </c>
      <c r="U12" s="6">
        <v>0.10666919</v>
      </c>
      <c r="V12" s="7">
        <v>1.233386E-2</v>
      </c>
      <c r="W12" s="6">
        <v>6.2473330000000001E-2</v>
      </c>
      <c r="X12" s="6">
        <v>7.0717100000000001E-3</v>
      </c>
      <c r="Y12" s="6">
        <v>0.10281216</v>
      </c>
      <c r="Z12" s="7">
        <v>1.777103E-2</v>
      </c>
      <c r="AA12" s="6">
        <v>0.13590070000000001</v>
      </c>
      <c r="AB12" s="62">
        <v>3.4797580000000002E-2</v>
      </c>
      <c r="AC12" s="14">
        <f t="shared" si="0"/>
        <v>0.12579558750000003</v>
      </c>
      <c r="AD12" s="45">
        <f t="shared" si="1"/>
        <v>2.0066747499999999E-2</v>
      </c>
    </row>
    <row r="13" spans="1:30" x14ac:dyDescent="0.2">
      <c r="A13" t="s">
        <v>270</v>
      </c>
      <c r="B13" s="144" t="s">
        <v>38</v>
      </c>
      <c r="C13" s="144" t="s">
        <v>1</v>
      </c>
      <c r="D13" s="158" t="s">
        <v>9</v>
      </c>
      <c r="E13" s="10">
        <v>0.28725469999999997</v>
      </c>
      <c r="F13" s="6">
        <v>7.0049169999999994E-2</v>
      </c>
      <c r="G13" s="6">
        <v>8.4101889999999999E-2</v>
      </c>
      <c r="H13" s="6">
        <v>7.9231500000000003E-3</v>
      </c>
      <c r="I13" s="6">
        <v>0.15363694999999999</v>
      </c>
      <c r="J13" s="7">
        <v>1.9401990000000001E-2</v>
      </c>
      <c r="K13" s="6">
        <v>8.8244089999999997E-2</v>
      </c>
      <c r="L13" s="6">
        <v>4.4685699999999998E-3</v>
      </c>
      <c r="M13" s="6">
        <v>0.10898194</v>
      </c>
      <c r="N13" s="7">
        <v>1.5317330000000001E-2</v>
      </c>
      <c r="O13" s="6">
        <v>5.3392309999999998E-2</v>
      </c>
      <c r="P13" s="6">
        <v>3.5806700000000002E-3</v>
      </c>
      <c r="Q13" s="6">
        <v>0.18614537</v>
      </c>
      <c r="R13" s="7">
        <v>2.5992520000000002E-2</v>
      </c>
      <c r="S13" s="6">
        <v>6.9960419999999995E-2</v>
      </c>
      <c r="T13" s="6">
        <v>1.158257E-2</v>
      </c>
      <c r="U13" s="6">
        <v>8.5520399999999996E-2</v>
      </c>
      <c r="V13" s="7">
        <v>8.4601499999999996E-3</v>
      </c>
      <c r="W13" s="6">
        <v>5.260662E-2</v>
      </c>
      <c r="X13" s="6">
        <v>2.3485400000000001E-3</v>
      </c>
      <c r="Y13" s="6">
        <v>7.7874589999999994E-2</v>
      </c>
      <c r="Z13" s="7">
        <v>1.213879E-2</v>
      </c>
      <c r="AA13" s="6">
        <v>0.11889963000000001</v>
      </c>
      <c r="AB13" s="62">
        <v>2.9503109999999999E-2</v>
      </c>
      <c r="AC13" s="14">
        <f t="shared" si="0"/>
        <v>0.11388490916666666</v>
      </c>
      <c r="AD13" s="45">
        <f t="shared" si="1"/>
        <v>1.756388E-2</v>
      </c>
    </row>
    <row r="14" spans="1:30" x14ac:dyDescent="0.2">
      <c r="A14" t="s">
        <v>270</v>
      </c>
      <c r="B14" s="144" t="s">
        <v>38</v>
      </c>
      <c r="C14" s="144" t="s">
        <v>1</v>
      </c>
      <c r="D14" s="158" t="s">
        <v>46</v>
      </c>
      <c r="E14" s="10">
        <v>0.29255298000000002</v>
      </c>
      <c r="F14" s="6">
        <v>3.0178779999999999E-2</v>
      </c>
      <c r="G14" s="6">
        <v>8.2749500000000004E-2</v>
      </c>
      <c r="H14" s="6">
        <v>2.0177099999999998E-3</v>
      </c>
      <c r="I14" s="6">
        <v>0.12893062999999999</v>
      </c>
      <c r="J14" s="7">
        <v>8.9239899999999997E-3</v>
      </c>
      <c r="K14" s="6">
        <v>9.4990489999999997E-2</v>
      </c>
      <c r="L14" s="6">
        <v>3.9576400000000001E-3</v>
      </c>
      <c r="M14" s="6">
        <v>0.10650626000000001</v>
      </c>
      <c r="N14" s="7">
        <v>1.521759E-2</v>
      </c>
      <c r="O14" s="6">
        <v>5.1103000000000003E-2</v>
      </c>
      <c r="P14" s="6">
        <v>7.4260999999999999E-4</v>
      </c>
      <c r="Q14" s="6">
        <v>0.17205055</v>
      </c>
      <c r="R14" s="7">
        <v>1.412628E-2</v>
      </c>
      <c r="S14" s="6">
        <v>6.7626110000000003E-2</v>
      </c>
      <c r="T14" s="6">
        <v>6.4482300000000001E-3</v>
      </c>
      <c r="U14" s="6">
        <v>8.8412749999999998E-2</v>
      </c>
      <c r="V14" s="7">
        <v>4.7046099999999997E-3</v>
      </c>
      <c r="W14" s="6">
        <v>5.3111390000000001E-2</v>
      </c>
      <c r="X14" s="6">
        <v>2.8376600000000001E-3</v>
      </c>
      <c r="Y14" s="6">
        <v>9.5777580000000001E-2</v>
      </c>
      <c r="Z14" s="7">
        <v>1.3964809999999999E-2</v>
      </c>
      <c r="AA14" s="6">
        <v>0.11705909</v>
      </c>
      <c r="AB14" s="62">
        <v>1.5981160000000001E-2</v>
      </c>
      <c r="AC14" s="14">
        <f t="shared" si="0"/>
        <v>0.11257252749999998</v>
      </c>
      <c r="AD14" s="45">
        <f t="shared" si="1"/>
        <v>9.9250891666666664E-3</v>
      </c>
    </row>
    <row r="15" spans="1:30" x14ac:dyDescent="0.2">
      <c r="A15" t="s">
        <v>270</v>
      </c>
      <c r="B15" s="144" t="s">
        <v>38</v>
      </c>
      <c r="C15" s="144" t="s">
        <v>1</v>
      </c>
      <c r="D15" s="158" t="s">
        <v>45</v>
      </c>
      <c r="E15" s="10">
        <v>0.31074497000000001</v>
      </c>
      <c r="F15" s="6">
        <v>2.195867E-2</v>
      </c>
      <c r="G15" s="6">
        <v>7.9029840000000004E-2</v>
      </c>
      <c r="H15" s="6">
        <v>2.9554099999999999E-3</v>
      </c>
      <c r="I15" s="6">
        <v>0.14838546999999999</v>
      </c>
      <c r="J15" s="7">
        <v>1.6858990000000001E-2</v>
      </c>
      <c r="K15" s="6">
        <v>8.3432720000000002E-2</v>
      </c>
      <c r="L15" s="6">
        <v>3.06625E-3</v>
      </c>
      <c r="M15" s="6">
        <v>0.10365436</v>
      </c>
      <c r="N15" s="7">
        <v>1.337226E-2</v>
      </c>
      <c r="O15" s="6">
        <v>6.3257149999999998E-2</v>
      </c>
      <c r="P15" s="6">
        <v>3.5992400000000001E-3</v>
      </c>
      <c r="Q15" s="6">
        <v>0.19205633</v>
      </c>
      <c r="R15" s="7">
        <v>1.1067789999999999E-2</v>
      </c>
      <c r="S15" s="6">
        <v>6.1148250000000001E-2</v>
      </c>
      <c r="T15" s="6">
        <v>8.5217399999999999E-3</v>
      </c>
      <c r="U15" s="6">
        <v>0.10429982</v>
      </c>
      <c r="V15" s="7">
        <v>6.0622899999999997E-3</v>
      </c>
      <c r="W15" s="6">
        <v>6.3500989999999993E-2</v>
      </c>
      <c r="X15" s="6">
        <v>5.8787400000000004E-3</v>
      </c>
      <c r="Y15" s="6">
        <v>0.10991585</v>
      </c>
      <c r="Z15" s="7">
        <v>1.5468269999999999E-2</v>
      </c>
      <c r="AA15" s="6">
        <v>0.14059263</v>
      </c>
      <c r="AB15" s="62">
        <v>2.875134E-2</v>
      </c>
      <c r="AC15" s="14">
        <f t="shared" si="0"/>
        <v>0.12166819833333332</v>
      </c>
      <c r="AD15" s="45">
        <f t="shared" si="1"/>
        <v>1.1463415833333332E-2</v>
      </c>
    </row>
    <row r="16" spans="1:30" x14ac:dyDescent="0.2">
      <c r="A16" t="s">
        <v>270</v>
      </c>
      <c r="B16" s="144" t="s">
        <v>38</v>
      </c>
      <c r="C16" s="144" t="s">
        <v>1</v>
      </c>
      <c r="D16" s="158" t="s">
        <v>44</v>
      </c>
      <c r="E16" s="10">
        <v>0.27663153000000001</v>
      </c>
      <c r="F16" s="6">
        <v>2.10761E-2</v>
      </c>
      <c r="G16" s="6">
        <v>7.5302579999999994E-2</v>
      </c>
      <c r="H16" s="6">
        <v>3.1320100000000002E-3</v>
      </c>
      <c r="I16" s="6">
        <v>0.13534698000000001</v>
      </c>
      <c r="J16" s="7">
        <v>1.031935E-2</v>
      </c>
      <c r="K16" s="6">
        <v>9.1643619999999995E-2</v>
      </c>
      <c r="L16" s="6">
        <v>3.5844100000000001E-3</v>
      </c>
      <c r="M16" s="6">
        <v>0.10894696</v>
      </c>
      <c r="N16" s="7">
        <v>1.1355840000000001E-2</v>
      </c>
      <c r="O16" s="6">
        <v>5.4090329999999999E-2</v>
      </c>
      <c r="P16" s="6">
        <v>1.6034000000000001E-3</v>
      </c>
      <c r="Q16" s="6">
        <v>0.17050873999999999</v>
      </c>
      <c r="R16" s="7">
        <v>1.7646950000000002E-2</v>
      </c>
      <c r="S16" s="6">
        <v>6.5947939999999997E-2</v>
      </c>
      <c r="T16" s="6">
        <v>8.1613099999999997E-3</v>
      </c>
      <c r="U16" s="6">
        <v>0.10035358</v>
      </c>
      <c r="V16" s="7">
        <v>3.1282800000000002E-3</v>
      </c>
      <c r="W16" s="6">
        <v>7.6879260000000005E-2</v>
      </c>
      <c r="X16" s="6">
        <v>6.3954499999999996E-3</v>
      </c>
      <c r="Y16" s="6">
        <v>0.13533998</v>
      </c>
      <c r="Z16" s="7">
        <v>1.234587E-2</v>
      </c>
      <c r="AA16" s="6">
        <v>0.1451577</v>
      </c>
      <c r="AB16" s="62">
        <v>2.4088979999999999E-2</v>
      </c>
      <c r="AC16" s="14">
        <f t="shared" si="0"/>
        <v>0.1196791</v>
      </c>
      <c r="AD16" s="45">
        <f t="shared" si="1"/>
        <v>1.0236495833333333E-2</v>
      </c>
    </row>
    <row r="17" spans="1:30" x14ac:dyDescent="0.2">
      <c r="A17" t="s">
        <v>270</v>
      </c>
      <c r="B17" s="144" t="s">
        <v>38</v>
      </c>
      <c r="C17" s="144" t="s">
        <v>1</v>
      </c>
      <c r="D17" s="158" t="s">
        <v>43</v>
      </c>
      <c r="E17" s="10">
        <v>0.31515310000000002</v>
      </c>
      <c r="F17" s="6">
        <v>2.4278540000000001E-2</v>
      </c>
      <c r="G17" s="6">
        <v>9.0136789999999994E-2</v>
      </c>
      <c r="H17" s="6">
        <v>1.7470599999999999E-3</v>
      </c>
      <c r="I17" s="6">
        <v>0.14777002</v>
      </c>
      <c r="J17" s="7">
        <v>1.368137E-2</v>
      </c>
      <c r="K17" s="6">
        <v>8.2937570000000002E-2</v>
      </c>
      <c r="L17" s="6">
        <v>2.5485600000000001E-3</v>
      </c>
      <c r="M17" s="6">
        <v>0.1037349</v>
      </c>
      <c r="N17" s="7">
        <v>1.343197E-2</v>
      </c>
      <c r="O17" s="6">
        <v>5.668082E-2</v>
      </c>
      <c r="P17" s="6">
        <v>2.53082E-3</v>
      </c>
      <c r="Q17" s="6">
        <v>0.17366973999999999</v>
      </c>
      <c r="R17" s="7">
        <v>2.0738699999999999E-2</v>
      </c>
      <c r="S17" s="6">
        <v>8.3434209999999995E-2</v>
      </c>
      <c r="T17" s="6">
        <v>1.094359E-2</v>
      </c>
      <c r="U17" s="6">
        <v>8.5862439999999998E-2</v>
      </c>
      <c r="V17" s="7">
        <v>6.8451500000000004E-3</v>
      </c>
      <c r="W17" s="6">
        <v>5.1605150000000002E-2</v>
      </c>
      <c r="X17" s="6">
        <v>2.8146099999999999E-3</v>
      </c>
      <c r="Y17" s="6">
        <v>8.1640820000000003E-2</v>
      </c>
      <c r="Z17" s="7">
        <v>1.192096E-2</v>
      </c>
      <c r="AA17" s="6">
        <v>0.12417312</v>
      </c>
      <c r="AB17" s="62">
        <v>2.9971390000000001E-2</v>
      </c>
      <c r="AC17" s="14">
        <f t="shared" si="0"/>
        <v>0.11639989000000002</v>
      </c>
      <c r="AD17" s="45">
        <f t="shared" si="1"/>
        <v>1.1787726666666665E-2</v>
      </c>
    </row>
    <row r="18" spans="1:30" x14ac:dyDescent="0.2">
      <c r="A18" t="s">
        <v>270</v>
      </c>
      <c r="B18" s="144" t="s">
        <v>38</v>
      </c>
      <c r="C18" s="144" t="s">
        <v>1</v>
      </c>
      <c r="D18" s="158" t="s">
        <v>42</v>
      </c>
      <c r="E18" s="10">
        <v>0.29959229999999998</v>
      </c>
      <c r="F18" s="6">
        <v>2.4446280000000001E-2</v>
      </c>
      <c r="G18" s="6">
        <v>8.1547910000000001E-2</v>
      </c>
      <c r="H18" s="6">
        <v>1.55886E-3</v>
      </c>
      <c r="I18" s="6">
        <v>0.12712301000000001</v>
      </c>
      <c r="J18" s="7">
        <v>8.6215900000000002E-3</v>
      </c>
      <c r="K18" s="6">
        <v>9.3438759999999996E-2</v>
      </c>
      <c r="L18" s="6">
        <v>2.8160799999999999E-3</v>
      </c>
      <c r="M18" s="6">
        <v>0.10306874000000001</v>
      </c>
      <c r="N18" s="7">
        <v>8.3294000000000007E-3</v>
      </c>
      <c r="O18" s="6">
        <v>5.156459E-2</v>
      </c>
      <c r="P18" s="6">
        <v>7.8607999999999998E-4</v>
      </c>
      <c r="Q18" s="6">
        <v>0.16869609999999999</v>
      </c>
      <c r="R18" s="7">
        <v>1.5789939999999999E-2</v>
      </c>
      <c r="S18" s="6">
        <v>6.9527320000000004E-2</v>
      </c>
      <c r="T18" s="6">
        <v>6.8296700000000004E-3</v>
      </c>
      <c r="U18" s="6">
        <v>8.2041900000000001E-2</v>
      </c>
      <c r="V18" s="7">
        <v>5.2758700000000002E-3</v>
      </c>
      <c r="W18" s="6">
        <v>5.2585449999999999E-2</v>
      </c>
      <c r="X18" s="6">
        <v>3.1419500000000001E-3</v>
      </c>
      <c r="Y18" s="6">
        <v>0.1025954</v>
      </c>
      <c r="Z18" s="7">
        <v>8.1884599999999998E-3</v>
      </c>
      <c r="AA18" s="6">
        <v>0.1206009</v>
      </c>
      <c r="AB18" s="62">
        <v>1.793699E-2</v>
      </c>
      <c r="AC18" s="14">
        <f t="shared" si="0"/>
        <v>0.11269853166666667</v>
      </c>
      <c r="AD18" s="45">
        <f t="shared" si="1"/>
        <v>8.6434308333333335E-3</v>
      </c>
    </row>
    <row r="19" spans="1:30" x14ac:dyDescent="0.2">
      <c r="A19" t="s">
        <v>270</v>
      </c>
      <c r="B19" s="144" t="s">
        <v>38</v>
      </c>
      <c r="C19" s="144" t="s">
        <v>1</v>
      </c>
      <c r="D19" s="158" t="s">
        <v>41</v>
      </c>
      <c r="E19" s="10">
        <v>0.27963840000000001</v>
      </c>
      <c r="F19" s="6">
        <v>2.892086E-2</v>
      </c>
      <c r="G19" s="6">
        <v>7.3523920000000006E-2</v>
      </c>
      <c r="H19" s="6">
        <v>2.6457899999999999E-3</v>
      </c>
      <c r="I19" s="6">
        <v>0.14469096000000001</v>
      </c>
      <c r="J19" s="7">
        <v>1.332184E-2</v>
      </c>
      <c r="K19" s="6">
        <v>8.4154649999999998E-2</v>
      </c>
      <c r="L19" s="6">
        <v>3.1182499999999999E-3</v>
      </c>
      <c r="M19" s="6">
        <v>0.10891525000000001</v>
      </c>
      <c r="N19" s="7">
        <v>1.266277E-2</v>
      </c>
      <c r="O19" s="6">
        <v>6.2939490000000001E-2</v>
      </c>
      <c r="P19" s="6">
        <v>2.5412099999999999E-3</v>
      </c>
      <c r="Q19" s="6">
        <v>0.19539060999999999</v>
      </c>
      <c r="R19" s="7">
        <v>9.4665800000000005E-3</v>
      </c>
      <c r="S19" s="6">
        <v>6.5777890000000006E-2</v>
      </c>
      <c r="T19" s="6">
        <v>1.33353E-2</v>
      </c>
      <c r="U19" s="6">
        <v>9.9036949999999999E-2</v>
      </c>
      <c r="V19" s="7">
        <v>5.9083900000000003E-3</v>
      </c>
      <c r="W19" s="6">
        <v>6.5790080000000001E-2</v>
      </c>
      <c r="X19" s="6">
        <v>5.7957699999999996E-3</v>
      </c>
      <c r="Y19" s="6">
        <v>0.12130893</v>
      </c>
      <c r="Z19" s="7">
        <v>1.001878E-2</v>
      </c>
      <c r="AA19" s="6">
        <v>0.13779980999999999</v>
      </c>
      <c r="AB19" s="62">
        <v>2.375855E-2</v>
      </c>
      <c r="AC19" s="14">
        <f t="shared" si="0"/>
        <v>0.11991391166666666</v>
      </c>
      <c r="AD19" s="45">
        <f t="shared" si="1"/>
        <v>1.0957840833333335E-2</v>
      </c>
    </row>
    <row r="20" spans="1:30" x14ac:dyDescent="0.2">
      <c r="A20" t="s">
        <v>270</v>
      </c>
      <c r="B20" s="144" t="s">
        <v>38</v>
      </c>
      <c r="C20" s="144" t="s">
        <v>1</v>
      </c>
      <c r="D20" s="158" t="s">
        <v>40</v>
      </c>
      <c r="E20" s="10">
        <v>0.30209979999999997</v>
      </c>
      <c r="F20" s="6">
        <v>5.5826439999999998E-2</v>
      </c>
      <c r="G20" s="6">
        <v>7.9313179999999997E-2</v>
      </c>
      <c r="H20" s="6">
        <v>4.9324800000000004E-3</v>
      </c>
      <c r="I20" s="6">
        <v>0.14469378999999999</v>
      </c>
      <c r="J20" s="7">
        <v>2.262896E-2</v>
      </c>
      <c r="K20" s="6">
        <v>8.3672049999999998E-2</v>
      </c>
      <c r="L20" s="6">
        <v>6.4612100000000002E-3</v>
      </c>
      <c r="M20" s="6">
        <v>0.10909268</v>
      </c>
      <c r="N20" s="7">
        <v>1.096194E-2</v>
      </c>
      <c r="O20" s="6">
        <v>6.7840800000000007E-2</v>
      </c>
      <c r="P20" s="6">
        <v>4.9571099999999998E-3</v>
      </c>
      <c r="Q20" s="6">
        <v>0.19953762</v>
      </c>
      <c r="R20" s="7">
        <v>1.482027E-2</v>
      </c>
      <c r="S20" s="6">
        <v>7.4837029999999999E-2</v>
      </c>
      <c r="T20" s="6">
        <v>2.0031980000000001E-2</v>
      </c>
      <c r="U20" s="6">
        <v>0.10301451</v>
      </c>
      <c r="V20" s="7">
        <v>6.1475200000000001E-3</v>
      </c>
      <c r="W20" s="6">
        <v>6.2324570000000003E-2</v>
      </c>
      <c r="X20" s="6">
        <v>5.3548900000000002E-3</v>
      </c>
      <c r="Y20" s="6">
        <v>0.10961039</v>
      </c>
      <c r="Z20" s="7">
        <v>8.7412400000000008E-3</v>
      </c>
      <c r="AA20" s="6">
        <v>0.12632346</v>
      </c>
      <c r="AB20" s="62">
        <v>3.4860149999999999E-2</v>
      </c>
      <c r="AC20" s="14">
        <f t="shared" si="0"/>
        <v>0.12186332333333333</v>
      </c>
      <c r="AD20" s="45">
        <f t="shared" si="1"/>
        <v>1.6310349166666665E-2</v>
      </c>
    </row>
    <row r="21" spans="1:30" ht="17" thickBot="1" x14ac:dyDescent="0.25">
      <c r="A21" t="s">
        <v>270</v>
      </c>
      <c r="B21" s="144" t="s">
        <v>38</v>
      </c>
      <c r="C21" s="143" t="s">
        <v>1</v>
      </c>
      <c r="D21" s="159" t="s">
        <v>39</v>
      </c>
      <c r="E21" s="11">
        <v>0.26335789999999998</v>
      </c>
      <c r="F21" s="12">
        <v>2.0218380000000001E-2</v>
      </c>
      <c r="G21" s="12">
        <v>6.9886950000000003E-2</v>
      </c>
      <c r="H21" s="12">
        <v>1.84008E-3</v>
      </c>
      <c r="I21" s="12">
        <v>0.13284993</v>
      </c>
      <c r="J21" s="20">
        <v>1.154253E-2</v>
      </c>
      <c r="K21" s="12">
        <v>9.1414519999999999E-2</v>
      </c>
      <c r="L21" s="12">
        <v>4.0347300000000003E-3</v>
      </c>
      <c r="M21" s="12">
        <v>0.10887209</v>
      </c>
      <c r="N21" s="20">
        <v>4.6093599999999998E-3</v>
      </c>
      <c r="O21" s="12">
        <v>5.3828819999999999E-2</v>
      </c>
      <c r="P21" s="12">
        <v>1.47539E-3</v>
      </c>
      <c r="Q21" s="12">
        <v>0.17223405999999999</v>
      </c>
      <c r="R21" s="20">
        <v>1.9362799999999999E-2</v>
      </c>
      <c r="S21" s="12">
        <v>6.6053169999999994E-2</v>
      </c>
      <c r="T21" s="12">
        <v>1.097338E-2</v>
      </c>
      <c r="U21" s="12">
        <v>9.1054309999999999E-2</v>
      </c>
      <c r="V21" s="20">
        <v>4.1844899999999999E-3</v>
      </c>
      <c r="W21" s="12">
        <v>8.1210749999999998E-2</v>
      </c>
      <c r="X21" s="12">
        <v>3.7436100000000001E-3</v>
      </c>
      <c r="Y21" s="12">
        <v>0.13361426000000001</v>
      </c>
      <c r="Z21" s="20">
        <v>5.1245500000000003E-3</v>
      </c>
      <c r="AA21" s="12">
        <v>0.13984336</v>
      </c>
      <c r="AB21" s="162">
        <v>2.9486620000000002E-2</v>
      </c>
      <c r="AC21" s="15">
        <f t="shared" si="0"/>
        <v>0.11701834333333333</v>
      </c>
      <c r="AD21" s="47">
        <f t="shared" si="1"/>
        <v>9.7163266666666671E-3</v>
      </c>
    </row>
    <row r="22" spans="1:30" x14ac:dyDescent="0.2">
      <c r="A22" t="s">
        <v>270</v>
      </c>
      <c r="B22" s="144" t="s">
        <v>38</v>
      </c>
      <c r="C22" s="3" t="s">
        <v>10</v>
      </c>
      <c r="D22" s="157" t="s">
        <v>27</v>
      </c>
      <c r="E22" s="42">
        <v>0.29986063000000002</v>
      </c>
      <c r="F22" s="30">
        <v>2.4999560000000001E-2</v>
      </c>
      <c r="G22" s="30">
        <v>8.5457729999999996E-2</v>
      </c>
      <c r="H22" s="30">
        <v>2.61538E-3</v>
      </c>
      <c r="I22" s="30">
        <v>0.13099838999999999</v>
      </c>
      <c r="J22" s="29">
        <v>1.140508E-2</v>
      </c>
      <c r="K22" s="30">
        <v>9.4341560000000005E-2</v>
      </c>
      <c r="L22" s="30">
        <v>5.2356199999999999E-3</v>
      </c>
      <c r="M22" s="30">
        <v>9.9883710000000001E-2</v>
      </c>
      <c r="N22" s="29">
        <v>6.9261000000000001E-3</v>
      </c>
      <c r="O22" s="30">
        <v>5.1294090000000001E-2</v>
      </c>
      <c r="P22" s="30">
        <v>8.2231999999999997E-4</v>
      </c>
      <c r="Q22" s="30">
        <v>0.17186299999999999</v>
      </c>
      <c r="R22" s="29">
        <v>1.888608E-2</v>
      </c>
      <c r="S22" s="30">
        <v>6.3686789999999993E-2</v>
      </c>
      <c r="T22" s="30">
        <v>5.41685E-3</v>
      </c>
      <c r="U22" s="30">
        <v>8.0395419999999995E-2</v>
      </c>
      <c r="V22" s="29">
        <v>6.4949400000000003E-3</v>
      </c>
      <c r="W22" s="30">
        <v>5.3130469999999999E-2</v>
      </c>
      <c r="X22" s="30">
        <v>3.2993200000000001E-3</v>
      </c>
      <c r="Y22" s="30">
        <v>9.5390589999999997E-2</v>
      </c>
      <c r="Z22" s="29">
        <v>9.6156899999999997E-3</v>
      </c>
      <c r="AA22" s="30">
        <v>0.11696543</v>
      </c>
      <c r="AB22" s="61">
        <v>9.4060099999999994E-3</v>
      </c>
      <c r="AC22" s="28">
        <f t="shared" si="0"/>
        <v>0.11193898416666666</v>
      </c>
      <c r="AD22" s="44">
        <f t="shared" si="1"/>
        <v>8.7602458333333327E-3</v>
      </c>
    </row>
    <row r="23" spans="1:30" x14ac:dyDescent="0.2">
      <c r="A23" t="s">
        <v>270</v>
      </c>
      <c r="B23" s="144" t="s">
        <v>38</v>
      </c>
      <c r="C23" s="144" t="s">
        <v>10</v>
      </c>
      <c r="D23" s="158" t="s">
        <v>28</v>
      </c>
      <c r="E23" s="10">
        <v>0.29929060000000002</v>
      </c>
      <c r="F23" s="6">
        <v>2.8477229999999999E-2</v>
      </c>
      <c r="G23" s="6">
        <v>8.5500450000000006E-2</v>
      </c>
      <c r="H23" s="6">
        <v>2.5060199999999999E-3</v>
      </c>
      <c r="I23" s="6">
        <v>0.12842967</v>
      </c>
      <c r="J23" s="7">
        <v>1.0834170000000001E-2</v>
      </c>
      <c r="K23" s="6">
        <v>9.3734429999999994E-2</v>
      </c>
      <c r="L23" s="6">
        <v>5.2124199999999997E-3</v>
      </c>
      <c r="M23" s="6">
        <v>0.1005982</v>
      </c>
      <c r="N23" s="7">
        <v>6.8871100000000001E-3</v>
      </c>
      <c r="O23" s="6">
        <v>5.1116960000000003E-2</v>
      </c>
      <c r="P23" s="6">
        <v>9.5346999999999999E-4</v>
      </c>
      <c r="Q23" s="6">
        <v>0.17277901000000001</v>
      </c>
      <c r="R23" s="7">
        <v>2.101925E-2</v>
      </c>
      <c r="S23" s="6">
        <v>6.9673330000000006E-2</v>
      </c>
      <c r="T23" s="6">
        <v>7.68032E-3</v>
      </c>
      <c r="U23" s="6">
        <v>7.9491320000000004E-2</v>
      </c>
      <c r="V23" s="7">
        <v>4.0056900000000001E-3</v>
      </c>
      <c r="W23" s="6">
        <v>5.3498730000000001E-2</v>
      </c>
      <c r="X23" s="6">
        <v>4.7603100000000002E-3</v>
      </c>
      <c r="Y23" s="6">
        <v>9.4360219999999995E-2</v>
      </c>
      <c r="Z23" s="7">
        <v>1.4339050000000001E-2</v>
      </c>
      <c r="AA23" s="6">
        <v>0.11818884</v>
      </c>
      <c r="AB23" s="62">
        <v>1.270201E-2</v>
      </c>
      <c r="AC23" s="14">
        <f t="shared" si="0"/>
        <v>0.11222181333333335</v>
      </c>
      <c r="AD23" s="45">
        <f t="shared" si="1"/>
        <v>9.9480875000000028E-3</v>
      </c>
    </row>
    <row r="24" spans="1:30" x14ac:dyDescent="0.2">
      <c r="A24" t="s">
        <v>270</v>
      </c>
      <c r="B24" s="144" t="s">
        <v>38</v>
      </c>
      <c r="C24" s="144" t="s">
        <v>10</v>
      </c>
      <c r="D24" s="158" t="s">
        <v>2</v>
      </c>
      <c r="E24" s="10">
        <v>0.30506378000000001</v>
      </c>
      <c r="F24" s="6">
        <v>3.0347849999999999E-2</v>
      </c>
      <c r="G24" s="6">
        <v>8.7097160000000007E-2</v>
      </c>
      <c r="H24" s="6">
        <v>1.95272E-3</v>
      </c>
      <c r="I24" s="6">
        <v>0.14837918</v>
      </c>
      <c r="J24" s="7">
        <v>1.1642090000000001E-2</v>
      </c>
      <c r="K24" s="6">
        <v>8.7893269999999996E-2</v>
      </c>
      <c r="L24" s="6">
        <v>5.5537700000000004E-3</v>
      </c>
      <c r="M24" s="6">
        <v>0.10257073</v>
      </c>
      <c r="N24" s="7">
        <v>1.528084E-2</v>
      </c>
      <c r="O24" s="6">
        <v>5.5003870000000003E-2</v>
      </c>
      <c r="P24" s="6">
        <v>3.12137E-3</v>
      </c>
      <c r="Q24" s="6">
        <v>0.17143732</v>
      </c>
      <c r="R24" s="7">
        <v>3.1343799999999998E-2</v>
      </c>
      <c r="S24" s="6">
        <v>7.372513E-2</v>
      </c>
      <c r="T24" s="6">
        <v>1.430471E-2</v>
      </c>
      <c r="U24" s="6">
        <v>8.8687550000000004E-2</v>
      </c>
      <c r="V24" s="7">
        <v>7.1195299999999998E-3</v>
      </c>
      <c r="W24" s="6">
        <v>5.2325749999999997E-2</v>
      </c>
      <c r="X24" s="6">
        <v>3.2419699999999998E-3</v>
      </c>
      <c r="Y24" s="6">
        <v>8.2421759999999997E-2</v>
      </c>
      <c r="Z24" s="7">
        <v>1.475856E-2</v>
      </c>
      <c r="AA24" s="6">
        <v>0.11671641000000001</v>
      </c>
      <c r="AB24" s="62">
        <v>2.255354E-2</v>
      </c>
      <c r="AC24" s="14">
        <f t="shared" si="0"/>
        <v>0.11427682583333332</v>
      </c>
      <c r="AD24" s="45">
        <f t="shared" si="1"/>
        <v>1.3435062499999999E-2</v>
      </c>
    </row>
    <row r="25" spans="1:30" x14ac:dyDescent="0.2">
      <c r="A25" t="s">
        <v>270</v>
      </c>
      <c r="B25" s="144" t="s">
        <v>38</v>
      </c>
      <c r="C25" s="144" t="s">
        <v>10</v>
      </c>
      <c r="D25" s="158" t="s">
        <v>3</v>
      </c>
      <c r="E25" s="10">
        <v>0.31206125000000001</v>
      </c>
      <c r="F25" s="6">
        <v>2.0071189999999999E-2</v>
      </c>
      <c r="G25" s="6">
        <v>8.6849179999999998E-2</v>
      </c>
      <c r="H25" s="6">
        <v>3.7816799999999999E-3</v>
      </c>
      <c r="I25" s="6">
        <v>0.14569403</v>
      </c>
      <c r="J25" s="7">
        <v>1.191975E-2</v>
      </c>
      <c r="K25" s="6">
        <v>8.7521970000000004E-2</v>
      </c>
      <c r="L25" s="6">
        <v>5.5025300000000003E-3</v>
      </c>
      <c r="M25" s="6">
        <v>0.10160153</v>
      </c>
      <c r="N25" s="7">
        <v>1.513111E-2</v>
      </c>
      <c r="O25" s="6">
        <v>5.4283039999999998E-2</v>
      </c>
      <c r="P25" s="6">
        <v>2.0773300000000001E-3</v>
      </c>
      <c r="Q25" s="6">
        <v>0.17209898000000001</v>
      </c>
      <c r="R25" s="7">
        <v>2.574543E-2</v>
      </c>
      <c r="S25" s="6">
        <v>7.5118030000000002E-2</v>
      </c>
      <c r="T25" s="6">
        <v>1.19355E-2</v>
      </c>
      <c r="U25" s="6">
        <v>8.978564E-2</v>
      </c>
      <c r="V25" s="7">
        <v>6.0800699999999999E-3</v>
      </c>
      <c r="W25" s="6">
        <v>5.3552450000000001E-2</v>
      </c>
      <c r="X25" s="6">
        <v>4.1948100000000002E-3</v>
      </c>
      <c r="Y25" s="6">
        <v>7.651906E-2</v>
      </c>
      <c r="Z25" s="7">
        <v>1.506856E-2</v>
      </c>
      <c r="AA25" s="6">
        <v>0.11627288</v>
      </c>
      <c r="AB25" s="62">
        <v>1.9196049999999999E-2</v>
      </c>
      <c r="AC25" s="14">
        <f t="shared" si="0"/>
        <v>0.11427983666666668</v>
      </c>
      <c r="AD25" s="45">
        <f t="shared" si="1"/>
        <v>1.1725334166666665E-2</v>
      </c>
    </row>
    <row r="26" spans="1:30" x14ac:dyDescent="0.2">
      <c r="A26" t="s">
        <v>270</v>
      </c>
      <c r="B26" s="144" t="s">
        <v>38</v>
      </c>
      <c r="C26" s="144" t="s">
        <v>10</v>
      </c>
      <c r="D26" s="158" t="s">
        <v>4</v>
      </c>
      <c r="E26" s="10">
        <v>0.30954543000000001</v>
      </c>
      <c r="F26" s="6">
        <v>3.3521420000000003E-2</v>
      </c>
      <c r="G26" s="6">
        <v>8.7532899999999997E-2</v>
      </c>
      <c r="H26" s="6">
        <v>2.4165699999999998E-3</v>
      </c>
      <c r="I26" s="6">
        <v>0.14714258999999999</v>
      </c>
      <c r="J26" s="7">
        <v>1.4057170000000001E-2</v>
      </c>
      <c r="K26" s="6">
        <v>8.6472850000000004E-2</v>
      </c>
      <c r="L26" s="6">
        <v>4.7043700000000003E-3</v>
      </c>
      <c r="M26" s="6">
        <v>0.10273330999999999</v>
      </c>
      <c r="N26" s="7">
        <v>1.5641160000000001E-2</v>
      </c>
      <c r="O26" s="6">
        <v>5.4557469999999997E-2</v>
      </c>
      <c r="P26" s="6">
        <v>2.38193E-3</v>
      </c>
      <c r="Q26" s="6">
        <v>0.16201307000000001</v>
      </c>
      <c r="R26" s="7">
        <v>2.3516929999999998E-2</v>
      </c>
      <c r="S26" s="6">
        <v>7.6430070000000003E-2</v>
      </c>
      <c r="T26" s="6">
        <v>1.1766779999999999E-2</v>
      </c>
      <c r="U26" s="6">
        <v>8.6700139999999995E-2</v>
      </c>
      <c r="V26" s="7">
        <v>9.2101700000000002E-3</v>
      </c>
      <c r="W26" s="6">
        <v>5.2373429999999999E-2</v>
      </c>
      <c r="X26" s="6">
        <v>4.7479200000000001E-3</v>
      </c>
      <c r="Y26" s="6">
        <v>7.7402139999999994E-2</v>
      </c>
      <c r="Z26" s="7">
        <v>1.6322799999999998E-2</v>
      </c>
      <c r="AA26" s="6">
        <v>0.11925118</v>
      </c>
      <c r="AB26" s="62">
        <v>1.9500770000000001E-2</v>
      </c>
      <c r="AC26" s="14">
        <f t="shared" si="0"/>
        <v>0.11351288166666668</v>
      </c>
      <c r="AD26" s="45">
        <f t="shared" si="1"/>
        <v>1.3148999166666668E-2</v>
      </c>
    </row>
    <row r="27" spans="1:30" x14ac:dyDescent="0.2">
      <c r="A27" t="s">
        <v>270</v>
      </c>
      <c r="B27" s="144" t="s">
        <v>38</v>
      </c>
      <c r="C27" s="144" t="s">
        <v>10</v>
      </c>
      <c r="D27" s="158" t="s">
        <v>5</v>
      </c>
      <c r="E27" s="10">
        <v>0.32249465999999999</v>
      </c>
      <c r="F27" s="6">
        <v>5.033149E-2</v>
      </c>
      <c r="G27" s="6">
        <v>8.3535460000000006E-2</v>
      </c>
      <c r="H27" s="6">
        <v>4.6345800000000001E-3</v>
      </c>
      <c r="I27" s="6">
        <v>0.15071652999999999</v>
      </c>
      <c r="J27" s="7">
        <v>2.4112379999999999E-2</v>
      </c>
      <c r="K27" s="6">
        <v>8.2885819999999999E-2</v>
      </c>
      <c r="L27" s="6">
        <v>4.9597699999999996E-3</v>
      </c>
      <c r="M27" s="6">
        <v>0.11626203</v>
      </c>
      <c r="N27" s="7">
        <v>1.5815969999999999E-2</v>
      </c>
      <c r="O27" s="6">
        <v>7.0842810000000006E-2</v>
      </c>
      <c r="P27" s="6">
        <v>1.00283E-2</v>
      </c>
      <c r="Q27" s="6">
        <v>0.18955565999999999</v>
      </c>
      <c r="R27" s="7">
        <v>1.9857349999999999E-2</v>
      </c>
      <c r="S27" s="6">
        <v>8.7913359999999996E-2</v>
      </c>
      <c r="T27" s="6">
        <v>2.7579369999999999E-2</v>
      </c>
      <c r="U27" s="6">
        <v>0.10497233</v>
      </c>
      <c r="V27" s="7">
        <v>1.1214699999999999E-2</v>
      </c>
      <c r="W27" s="6">
        <v>6.3570689999999999E-2</v>
      </c>
      <c r="X27" s="6">
        <v>6.36178E-3</v>
      </c>
      <c r="Y27" s="6">
        <v>9.9548090000000006E-2</v>
      </c>
      <c r="Z27" s="7">
        <v>1.7224650000000001E-2</v>
      </c>
      <c r="AA27" s="6">
        <v>0.12037100000000001</v>
      </c>
      <c r="AB27" s="62">
        <v>2.0192100000000001E-2</v>
      </c>
      <c r="AC27" s="14">
        <f t="shared" si="0"/>
        <v>0.12438903666666667</v>
      </c>
      <c r="AD27" s="45">
        <f t="shared" si="1"/>
        <v>1.7692703333333334E-2</v>
      </c>
    </row>
    <row r="28" spans="1:30" x14ac:dyDescent="0.2">
      <c r="A28" t="s">
        <v>270</v>
      </c>
      <c r="B28" s="144" t="s">
        <v>38</v>
      </c>
      <c r="C28" s="144" t="s">
        <v>10</v>
      </c>
      <c r="D28" s="158" t="s">
        <v>6</v>
      </c>
      <c r="E28" s="10">
        <v>0.31380015999999999</v>
      </c>
      <c r="F28" s="6">
        <v>7.1804080000000006E-2</v>
      </c>
      <c r="G28" s="6">
        <v>8.607534E-2</v>
      </c>
      <c r="H28" s="6">
        <v>4.3681299999999996E-3</v>
      </c>
      <c r="I28" s="6">
        <v>0.14598428999999999</v>
      </c>
      <c r="J28" s="7">
        <v>2.3627080000000002E-2</v>
      </c>
      <c r="K28" s="6">
        <v>8.5766850000000006E-2</v>
      </c>
      <c r="L28" s="6">
        <v>4.1094499999999997E-3</v>
      </c>
      <c r="M28" s="6">
        <v>0.10896863</v>
      </c>
      <c r="N28" s="7">
        <v>1.480444E-2</v>
      </c>
      <c r="O28" s="6">
        <v>6.2778730000000005E-2</v>
      </c>
      <c r="P28" s="6">
        <v>9.2695899999999994E-3</v>
      </c>
      <c r="Q28" s="6">
        <v>0.21124709</v>
      </c>
      <c r="R28" s="7">
        <v>2.0807160000000002E-2</v>
      </c>
      <c r="S28" s="6">
        <v>7.575751E-2</v>
      </c>
      <c r="T28" s="6">
        <v>1.7523449999999999E-2</v>
      </c>
      <c r="U28" s="6">
        <v>0.11487066999999999</v>
      </c>
      <c r="V28" s="7">
        <v>9.3215299999999997E-3</v>
      </c>
      <c r="W28" s="6">
        <v>6.4273319999999995E-2</v>
      </c>
      <c r="X28" s="6">
        <v>6.2073700000000002E-3</v>
      </c>
      <c r="Y28" s="6">
        <v>9.9130250000000003E-2</v>
      </c>
      <c r="Z28" s="7">
        <v>1.6046919999999999E-2</v>
      </c>
      <c r="AA28" s="6">
        <v>0.14367769999999999</v>
      </c>
      <c r="AB28" s="62">
        <v>4.0845310000000003E-2</v>
      </c>
      <c r="AC28" s="14">
        <f t="shared" si="0"/>
        <v>0.12602754499999999</v>
      </c>
      <c r="AD28" s="45">
        <f t="shared" si="1"/>
        <v>1.9894542499999997E-2</v>
      </c>
    </row>
    <row r="29" spans="1:30" x14ac:dyDescent="0.2">
      <c r="A29" t="s">
        <v>270</v>
      </c>
      <c r="B29" s="144" t="s">
        <v>38</v>
      </c>
      <c r="C29" s="144" t="s">
        <v>10</v>
      </c>
      <c r="D29" s="158" t="s">
        <v>7</v>
      </c>
      <c r="E29" s="10">
        <v>0.34055570000000002</v>
      </c>
      <c r="F29" s="6">
        <v>3.3556820000000001E-2</v>
      </c>
      <c r="G29" s="6">
        <v>8.6199960000000006E-2</v>
      </c>
      <c r="H29" s="6">
        <v>5.0220899999999999E-3</v>
      </c>
      <c r="I29" s="6">
        <v>0.14794539000000001</v>
      </c>
      <c r="J29" s="7">
        <v>2.2491000000000001E-2</v>
      </c>
      <c r="K29" s="6">
        <v>8.4907730000000001E-2</v>
      </c>
      <c r="L29" s="6">
        <v>5.0220600000000001E-3</v>
      </c>
      <c r="M29" s="6">
        <v>0.11535094999999999</v>
      </c>
      <c r="N29" s="7">
        <v>1.7132939999999999E-2</v>
      </c>
      <c r="O29" s="6">
        <v>6.1186709999999998E-2</v>
      </c>
      <c r="P29" s="6">
        <v>4.17601E-3</v>
      </c>
      <c r="Q29" s="6">
        <v>0.19357094</v>
      </c>
      <c r="R29" s="7">
        <v>2.961573E-2</v>
      </c>
      <c r="S29" s="6">
        <v>8.0561679999999997E-2</v>
      </c>
      <c r="T29" s="6">
        <v>1.6540900000000001E-2</v>
      </c>
      <c r="U29" s="6">
        <v>0.10436403</v>
      </c>
      <c r="V29" s="7">
        <v>1.3009730000000001E-2</v>
      </c>
      <c r="W29" s="6">
        <v>6.2694150000000004E-2</v>
      </c>
      <c r="X29" s="6">
        <v>5.13512E-3</v>
      </c>
      <c r="Y29" s="6">
        <v>0.10403169</v>
      </c>
      <c r="Z29" s="7">
        <v>2.0195910000000001E-2</v>
      </c>
      <c r="AA29" s="6">
        <v>0.12087341</v>
      </c>
      <c r="AB29" s="62">
        <v>2.109919E-2</v>
      </c>
      <c r="AC29" s="14">
        <f t="shared" si="0"/>
        <v>0.12518686166666665</v>
      </c>
      <c r="AD29" s="45">
        <f t="shared" si="1"/>
        <v>1.6083125E-2</v>
      </c>
    </row>
    <row r="30" spans="1:30" x14ac:dyDescent="0.2">
      <c r="A30" t="s">
        <v>270</v>
      </c>
      <c r="B30" s="144" t="s">
        <v>38</v>
      </c>
      <c r="C30" s="144" t="s">
        <v>10</v>
      </c>
      <c r="D30" s="158" t="s">
        <v>8</v>
      </c>
      <c r="E30" s="10">
        <v>0.31949886999999999</v>
      </c>
      <c r="F30" s="6">
        <v>4.2606339999999999E-2</v>
      </c>
      <c r="G30" s="6">
        <v>8.3830719999999997E-2</v>
      </c>
      <c r="H30" s="6">
        <v>4.2052399999999998E-3</v>
      </c>
      <c r="I30" s="6">
        <v>0.15088526999999999</v>
      </c>
      <c r="J30" s="7">
        <v>2.0084009999999999E-2</v>
      </c>
      <c r="K30" s="6">
        <v>8.1853609999999993E-2</v>
      </c>
      <c r="L30" s="6">
        <v>4.1555699999999999E-3</v>
      </c>
      <c r="M30" s="6">
        <v>0.10547641000000001</v>
      </c>
      <c r="N30" s="7">
        <v>1.300581E-2</v>
      </c>
      <c r="O30" s="6">
        <v>7.3760249999999999E-2</v>
      </c>
      <c r="P30" s="6">
        <v>1.253656E-2</v>
      </c>
      <c r="Q30" s="6">
        <v>0.19335765999999999</v>
      </c>
      <c r="R30" s="7">
        <v>2.4074149999999999E-2</v>
      </c>
      <c r="S30" s="6">
        <v>8.748744E-2</v>
      </c>
      <c r="T30" s="6">
        <v>2.0541739999999999E-2</v>
      </c>
      <c r="U30" s="6">
        <v>0.10858677999999999</v>
      </c>
      <c r="V30" s="7">
        <v>1.340555E-2</v>
      </c>
      <c r="W30" s="6">
        <v>6.526361E-2</v>
      </c>
      <c r="X30" s="6">
        <v>5.40239E-3</v>
      </c>
      <c r="Y30" s="6">
        <v>9.7588610000000006E-2</v>
      </c>
      <c r="Z30" s="7">
        <v>1.8964200000000001E-2</v>
      </c>
      <c r="AA30" s="6">
        <v>0.12259998</v>
      </c>
      <c r="AB30" s="62">
        <v>2.5728089999999999E-2</v>
      </c>
      <c r="AC30" s="14">
        <f t="shared" si="0"/>
        <v>0.12418243416666665</v>
      </c>
      <c r="AD30" s="45">
        <f t="shared" si="1"/>
        <v>1.7059137499999998E-2</v>
      </c>
    </row>
    <row r="31" spans="1:30" x14ac:dyDescent="0.2">
      <c r="A31" t="s">
        <v>270</v>
      </c>
      <c r="B31" s="144" t="s">
        <v>38</v>
      </c>
      <c r="C31" s="144" t="s">
        <v>10</v>
      </c>
      <c r="D31" s="158" t="s">
        <v>9</v>
      </c>
      <c r="E31" s="10">
        <v>0.32299462000000001</v>
      </c>
      <c r="F31" s="6">
        <v>3.8961099999999999E-2</v>
      </c>
      <c r="G31" s="6">
        <v>8.4697620000000001E-2</v>
      </c>
      <c r="H31" s="6">
        <v>6.9666499999999996E-3</v>
      </c>
      <c r="I31" s="6">
        <v>0.14835435</v>
      </c>
      <c r="J31" s="7">
        <v>1.9188670000000001E-2</v>
      </c>
      <c r="K31" s="6">
        <v>8.7357740000000003E-2</v>
      </c>
      <c r="L31" s="6">
        <v>5.1059699999999996E-3</v>
      </c>
      <c r="M31" s="6">
        <v>0.11354914000000001</v>
      </c>
      <c r="N31" s="7">
        <v>1.274978E-2</v>
      </c>
      <c r="O31" s="6">
        <v>5.476727E-2</v>
      </c>
      <c r="P31" s="6">
        <v>3.8731500000000001E-3</v>
      </c>
      <c r="Q31" s="6">
        <v>0.18999284999999999</v>
      </c>
      <c r="R31" s="7">
        <v>2.7226589999999998E-2</v>
      </c>
      <c r="S31" s="6">
        <v>7.5845029999999994E-2</v>
      </c>
      <c r="T31" s="6">
        <v>9.5007000000000008E-3</v>
      </c>
      <c r="U31" s="6">
        <v>8.2411419999999999E-2</v>
      </c>
      <c r="V31" s="7">
        <v>7.4843899999999996E-3</v>
      </c>
      <c r="W31" s="6">
        <v>5.0546479999999998E-2</v>
      </c>
      <c r="X31" s="6">
        <v>2.72026E-3</v>
      </c>
      <c r="Y31" s="6">
        <v>7.3831569999999999E-2</v>
      </c>
      <c r="Z31" s="7">
        <v>1.2367110000000001E-2</v>
      </c>
      <c r="AA31" s="6">
        <v>0.11101467</v>
      </c>
      <c r="AB31" s="62">
        <v>2.5895749999999999E-2</v>
      </c>
      <c r="AC31" s="14">
        <f t="shared" si="0"/>
        <v>0.11628023</v>
      </c>
      <c r="AD31" s="45">
        <f t="shared" si="1"/>
        <v>1.4336676666666668E-2</v>
      </c>
    </row>
    <row r="32" spans="1:30" x14ac:dyDescent="0.2">
      <c r="A32" t="s">
        <v>270</v>
      </c>
      <c r="B32" s="144" t="s">
        <v>38</v>
      </c>
      <c r="C32" s="144" t="s">
        <v>10</v>
      </c>
      <c r="D32" s="158" t="s">
        <v>46</v>
      </c>
      <c r="E32" s="10">
        <v>0.30029450000000002</v>
      </c>
      <c r="F32" s="6">
        <v>2.873796E-2</v>
      </c>
      <c r="G32" s="6">
        <v>8.3199759999999998E-2</v>
      </c>
      <c r="H32" s="6">
        <v>2.5045200000000001E-3</v>
      </c>
      <c r="I32" s="6">
        <v>0.13306187</v>
      </c>
      <c r="J32" s="7">
        <v>1.2302530000000001E-2</v>
      </c>
      <c r="K32" s="6">
        <v>9.3338580000000004E-2</v>
      </c>
      <c r="L32" s="6">
        <v>2.9183400000000002E-3</v>
      </c>
      <c r="M32" s="6">
        <v>0.10599322999999999</v>
      </c>
      <c r="N32" s="7">
        <v>9.4409200000000002E-3</v>
      </c>
      <c r="O32" s="6">
        <v>5.1784749999999997E-2</v>
      </c>
      <c r="P32" s="6">
        <v>7.9874999999999998E-4</v>
      </c>
      <c r="Q32" s="6">
        <v>0.17314673999999999</v>
      </c>
      <c r="R32" s="7">
        <v>1.628102E-2</v>
      </c>
      <c r="S32" s="6">
        <v>6.6362370000000004E-2</v>
      </c>
      <c r="T32" s="6">
        <v>8.2689100000000008E-3</v>
      </c>
      <c r="U32" s="6">
        <v>8.2822599999999996E-2</v>
      </c>
      <c r="V32" s="7">
        <v>7.3057E-3</v>
      </c>
      <c r="W32" s="6">
        <v>5.2958209999999999E-2</v>
      </c>
      <c r="X32" s="6">
        <v>3.1027699999999999E-3</v>
      </c>
      <c r="Y32" s="6">
        <v>9.6149360000000003E-2</v>
      </c>
      <c r="Z32" s="7">
        <v>1.038641E-2</v>
      </c>
      <c r="AA32" s="6">
        <v>0.11793853999999999</v>
      </c>
      <c r="AB32" s="62">
        <v>1.049745E-2</v>
      </c>
      <c r="AC32" s="14">
        <f t="shared" si="0"/>
        <v>0.11308754250000001</v>
      </c>
      <c r="AD32" s="45">
        <f t="shared" si="1"/>
        <v>9.3787733333333349E-3</v>
      </c>
    </row>
    <row r="33" spans="1:30" x14ac:dyDescent="0.2">
      <c r="A33" t="s">
        <v>270</v>
      </c>
      <c r="B33" s="144" t="s">
        <v>38</v>
      </c>
      <c r="C33" s="144" t="s">
        <v>10</v>
      </c>
      <c r="D33" s="158" t="s">
        <v>45</v>
      </c>
      <c r="E33" s="10">
        <v>0.29156475999999998</v>
      </c>
      <c r="F33" s="6">
        <v>3.6399710000000002E-2</v>
      </c>
      <c r="G33" s="6">
        <v>7.9729040000000001E-2</v>
      </c>
      <c r="H33" s="6">
        <v>3.22953E-3</v>
      </c>
      <c r="I33" s="6">
        <v>0.14819740000000001</v>
      </c>
      <c r="J33" s="7">
        <v>1.9991789999999999E-2</v>
      </c>
      <c r="K33" s="6">
        <v>8.7514060000000005E-2</v>
      </c>
      <c r="L33" s="6">
        <v>6.5334599999999996E-3</v>
      </c>
      <c r="M33" s="6">
        <v>0.10197036</v>
      </c>
      <c r="N33" s="7">
        <v>1.278581E-2</v>
      </c>
      <c r="O33" s="6">
        <v>6.1737970000000003E-2</v>
      </c>
      <c r="P33" s="6">
        <v>3.3566799999999999E-3</v>
      </c>
      <c r="Q33" s="6">
        <v>0.18672788000000001</v>
      </c>
      <c r="R33" s="7">
        <v>2.989758E-2</v>
      </c>
      <c r="S33" s="6">
        <v>8.3282320000000007E-2</v>
      </c>
      <c r="T33" s="6">
        <v>1.496284E-2</v>
      </c>
      <c r="U33" s="6">
        <v>0.10676898999999999</v>
      </c>
      <c r="V33" s="7">
        <v>1.011952E-2</v>
      </c>
      <c r="W33" s="6">
        <v>6.7778000000000005E-2</v>
      </c>
      <c r="X33" s="6">
        <v>6.3496000000000004E-3</v>
      </c>
      <c r="Y33" s="6">
        <v>0.11562148</v>
      </c>
      <c r="Z33" s="7">
        <v>1.8323209999999999E-2</v>
      </c>
      <c r="AA33" s="6">
        <v>0.12235522</v>
      </c>
      <c r="AB33" s="62">
        <v>2.1473510000000001E-2</v>
      </c>
      <c r="AC33" s="14">
        <f t="shared" si="0"/>
        <v>0.12110395666666667</v>
      </c>
      <c r="AD33" s="45">
        <f t="shared" si="1"/>
        <v>1.5285270000000002E-2</v>
      </c>
    </row>
    <row r="34" spans="1:30" x14ac:dyDescent="0.2">
      <c r="A34" t="s">
        <v>270</v>
      </c>
      <c r="B34" s="144" t="s">
        <v>38</v>
      </c>
      <c r="C34" s="144" t="s">
        <v>10</v>
      </c>
      <c r="D34" s="158" t="s">
        <v>44</v>
      </c>
      <c r="E34" s="10">
        <v>0.28080695999999999</v>
      </c>
      <c r="F34" s="6">
        <v>2.5338099999999999E-2</v>
      </c>
      <c r="G34" s="6">
        <v>7.5458629999999999E-2</v>
      </c>
      <c r="H34" s="6">
        <v>4.6887700000000001E-3</v>
      </c>
      <c r="I34" s="6">
        <v>0.12688519000000001</v>
      </c>
      <c r="J34" s="7">
        <v>8.7389700000000004E-3</v>
      </c>
      <c r="K34" s="6">
        <v>9.3624029999999997E-2</v>
      </c>
      <c r="L34" s="6">
        <v>4.0079599999999996E-3</v>
      </c>
      <c r="M34" s="6">
        <v>0.1084967</v>
      </c>
      <c r="N34" s="7">
        <v>6.6468600000000001E-3</v>
      </c>
      <c r="O34" s="6">
        <v>5.4594950000000003E-2</v>
      </c>
      <c r="P34" s="6">
        <v>1.3530599999999999E-3</v>
      </c>
      <c r="Q34" s="6">
        <v>0.18121762999999999</v>
      </c>
      <c r="R34" s="7">
        <v>1.0280340000000001E-2</v>
      </c>
      <c r="S34" s="6">
        <v>5.6747190000000003E-2</v>
      </c>
      <c r="T34" s="6">
        <v>4.5933500000000004E-3</v>
      </c>
      <c r="U34" s="6">
        <v>9.7055820000000001E-2</v>
      </c>
      <c r="V34" s="7">
        <v>4.93429E-3</v>
      </c>
      <c r="W34" s="6">
        <v>7.5647510000000001E-2</v>
      </c>
      <c r="X34" s="6">
        <v>6.5936299999999996E-3</v>
      </c>
      <c r="Y34" s="6">
        <v>0.13562334000000001</v>
      </c>
      <c r="Z34" s="7">
        <v>7.8933200000000005E-3</v>
      </c>
      <c r="AA34" s="6">
        <v>0.13505095</v>
      </c>
      <c r="AB34" s="62">
        <v>1.3239000000000001E-2</v>
      </c>
      <c r="AC34" s="14">
        <f t="shared" si="0"/>
        <v>0.11843407499999999</v>
      </c>
      <c r="AD34" s="45">
        <f t="shared" si="1"/>
        <v>8.1923041666666658E-3</v>
      </c>
    </row>
    <row r="35" spans="1:30" x14ac:dyDescent="0.2">
      <c r="A35" t="s">
        <v>270</v>
      </c>
      <c r="B35" s="144" t="s">
        <v>38</v>
      </c>
      <c r="C35" s="144" t="s">
        <v>10</v>
      </c>
      <c r="D35" s="158" t="s">
        <v>43</v>
      </c>
      <c r="E35" s="10">
        <v>0.29612827000000003</v>
      </c>
      <c r="F35" s="6">
        <v>3.140768E-2</v>
      </c>
      <c r="G35" s="6">
        <v>8.3658330000000003E-2</v>
      </c>
      <c r="H35" s="6">
        <v>3.4938899999999999E-3</v>
      </c>
      <c r="I35" s="6">
        <v>0.13252559999999999</v>
      </c>
      <c r="J35" s="7">
        <v>6.9430500000000001E-3</v>
      </c>
      <c r="K35" s="6">
        <v>9.0299959999999999E-2</v>
      </c>
      <c r="L35" s="6">
        <v>6.0516600000000004E-3</v>
      </c>
      <c r="M35" s="6">
        <v>0.10589807</v>
      </c>
      <c r="N35" s="7">
        <v>1.182939E-2</v>
      </c>
      <c r="O35" s="6">
        <v>5.2323769999999999E-2</v>
      </c>
      <c r="P35" s="6">
        <v>1.57507E-3</v>
      </c>
      <c r="Q35" s="6">
        <v>0.16756309999999999</v>
      </c>
      <c r="R35" s="7">
        <v>2.232868E-2</v>
      </c>
      <c r="S35" s="6">
        <v>7.3178170000000001E-2</v>
      </c>
      <c r="T35" s="6">
        <v>7.6921699999999999E-3</v>
      </c>
      <c r="U35" s="6">
        <v>8.358633E-2</v>
      </c>
      <c r="V35" s="7">
        <v>5.3934999999999999E-3</v>
      </c>
      <c r="W35" s="6">
        <v>5.151596E-2</v>
      </c>
      <c r="X35" s="6">
        <v>3.7906400000000001E-3</v>
      </c>
      <c r="Y35" s="6">
        <v>9.3591209999999994E-2</v>
      </c>
      <c r="Z35" s="7">
        <v>1.142084E-2</v>
      </c>
      <c r="AA35" s="6">
        <v>0.11364907</v>
      </c>
      <c r="AB35" s="62">
        <v>1.8555889999999998E-2</v>
      </c>
      <c r="AC35" s="14">
        <f t="shared" si="0"/>
        <v>0.1119931533333333</v>
      </c>
      <c r="AD35" s="45">
        <f t="shared" si="1"/>
        <v>1.0873538333333333E-2</v>
      </c>
    </row>
    <row r="36" spans="1:30" x14ac:dyDescent="0.2">
      <c r="A36" t="s">
        <v>270</v>
      </c>
      <c r="B36" s="144" t="s">
        <v>38</v>
      </c>
      <c r="C36" s="144" t="s">
        <v>10</v>
      </c>
      <c r="D36" s="158" t="s">
        <v>42</v>
      </c>
      <c r="E36" s="10">
        <v>0.29157697999999999</v>
      </c>
      <c r="F36" s="6">
        <v>2.5523460000000001E-2</v>
      </c>
      <c r="G36" s="6">
        <v>8.1675010000000006E-2</v>
      </c>
      <c r="H36" s="6">
        <v>2.1730299999999998E-3</v>
      </c>
      <c r="I36" s="6">
        <v>0.12813883000000001</v>
      </c>
      <c r="J36" s="7">
        <v>8.3630900000000001E-3</v>
      </c>
      <c r="K36" s="6">
        <v>9.4553250000000005E-2</v>
      </c>
      <c r="L36" s="6">
        <v>3.6363400000000001E-3</v>
      </c>
      <c r="M36" s="6">
        <v>0.10257071</v>
      </c>
      <c r="N36" s="7">
        <v>8.2715800000000006E-3</v>
      </c>
      <c r="O36" s="6">
        <v>5.1621769999999997E-2</v>
      </c>
      <c r="P36" s="6">
        <v>7.6199000000000004E-4</v>
      </c>
      <c r="Q36" s="6">
        <v>0.16828714</v>
      </c>
      <c r="R36" s="7">
        <v>1.172577E-2</v>
      </c>
      <c r="S36" s="6">
        <v>6.0817099999999999E-2</v>
      </c>
      <c r="T36" s="6">
        <v>6.5177200000000003E-3</v>
      </c>
      <c r="U36" s="6">
        <v>8.1654379999999999E-2</v>
      </c>
      <c r="V36" s="7">
        <v>3.9898299999999998E-3</v>
      </c>
      <c r="W36" s="6">
        <v>5.7168249999999997E-2</v>
      </c>
      <c r="X36" s="6">
        <v>4.6778599999999998E-3</v>
      </c>
      <c r="Y36" s="6">
        <v>0.10829747000000001</v>
      </c>
      <c r="Z36" s="7">
        <v>7.5995300000000002E-3</v>
      </c>
      <c r="AA36" s="6">
        <v>0.12790177999999999</v>
      </c>
      <c r="AB36" s="62">
        <v>1.4111469999999999E-2</v>
      </c>
      <c r="AC36" s="14">
        <f t="shared" si="0"/>
        <v>0.1128552225</v>
      </c>
      <c r="AD36" s="45">
        <f t="shared" si="1"/>
        <v>8.1126391666666679E-3</v>
      </c>
    </row>
    <row r="37" spans="1:30" x14ac:dyDescent="0.2">
      <c r="A37" t="s">
        <v>270</v>
      </c>
      <c r="B37" s="144" t="s">
        <v>38</v>
      </c>
      <c r="C37" s="144" t="s">
        <v>10</v>
      </c>
      <c r="D37" s="158" t="s">
        <v>41</v>
      </c>
      <c r="E37" s="10">
        <v>0.28078760000000003</v>
      </c>
      <c r="F37" s="6">
        <v>3.1366980000000003E-2</v>
      </c>
      <c r="G37" s="6">
        <v>7.7767180000000005E-2</v>
      </c>
      <c r="H37" s="6">
        <v>4.1744099999999999E-3</v>
      </c>
      <c r="I37" s="6">
        <v>0.14319509999999999</v>
      </c>
      <c r="J37" s="7">
        <v>1.479306E-2</v>
      </c>
      <c r="K37" s="6">
        <v>8.8591340000000005E-2</v>
      </c>
      <c r="L37" s="6">
        <v>4.8247699999999999E-3</v>
      </c>
      <c r="M37" s="6">
        <v>0.10240328999999999</v>
      </c>
      <c r="N37" s="7">
        <v>1.176844E-2</v>
      </c>
      <c r="O37" s="6">
        <v>6.1280519999999998E-2</v>
      </c>
      <c r="P37" s="6">
        <v>2.9958799999999998E-3</v>
      </c>
      <c r="Q37" s="6">
        <v>0.18424198</v>
      </c>
      <c r="R37" s="7">
        <v>2.136414E-2</v>
      </c>
      <c r="S37" s="6">
        <v>8.1197920000000007E-2</v>
      </c>
      <c r="T37" s="6">
        <v>1.3538390000000001E-2</v>
      </c>
      <c r="U37" s="6">
        <v>9.6185380000000001E-2</v>
      </c>
      <c r="V37" s="7">
        <v>5.0236300000000003E-3</v>
      </c>
      <c r="W37" s="6">
        <v>7.0147899999999999E-2</v>
      </c>
      <c r="X37" s="6">
        <v>6.4101000000000002E-3</v>
      </c>
      <c r="Y37" s="6">
        <v>0.12490986</v>
      </c>
      <c r="Z37" s="7">
        <v>1.57892E-2</v>
      </c>
      <c r="AA37" s="6">
        <v>0.11757112</v>
      </c>
      <c r="AB37" s="62">
        <v>2.7023729999999999E-2</v>
      </c>
      <c r="AC37" s="14">
        <f t="shared" si="0"/>
        <v>0.11902326583333335</v>
      </c>
      <c r="AD37" s="45">
        <f t="shared" si="1"/>
        <v>1.3256060833333333E-2</v>
      </c>
    </row>
    <row r="38" spans="1:30" x14ac:dyDescent="0.2">
      <c r="A38" t="s">
        <v>270</v>
      </c>
      <c r="B38" s="144" t="s">
        <v>38</v>
      </c>
      <c r="C38" s="144" t="s">
        <v>10</v>
      </c>
      <c r="D38" s="158" t="s">
        <v>40</v>
      </c>
      <c r="E38" s="10">
        <v>0.28832712999999999</v>
      </c>
      <c r="F38" s="6">
        <v>4.681047E-2</v>
      </c>
      <c r="G38" s="6">
        <v>7.7030360000000006E-2</v>
      </c>
      <c r="H38" s="6">
        <v>5.0592600000000003E-3</v>
      </c>
      <c r="I38" s="6">
        <v>0.14444202</v>
      </c>
      <c r="J38" s="7">
        <v>1.552042E-2</v>
      </c>
      <c r="K38" s="6">
        <v>8.3240270000000005E-2</v>
      </c>
      <c r="L38" s="6">
        <v>3.3585199999999998E-3</v>
      </c>
      <c r="M38" s="6">
        <v>0.10617876</v>
      </c>
      <c r="N38" s="7">
        <v>1.082662E-2</v>
      </c>
      <c r="O38" s="6">
        <v>6.6930989999999996E-2</v>
      </c>
      <c r="P38" s="6">
        <v>6.6135100000000004E-3</v>
      </c>
      <c r="Q38" s="6">
        <v>0.18656692</v>
      </c>
      <c r="R38" s="7">
        <v>2.420081E-2</v>
      </c>
      <c r="S38" s="6">
        <v>7.9526509999999995E-2</v>
      </c>
      <c r="T38" s="6">
        <v>1.7638750000000002E-2</v>
      </c>
      <c r="U38" s="6">
        <v>9.6695909999999996E-2</v>
      </c>
      <c r="V38" s="7">
        <v>8.4502499999999994E-3</v>
      </c>
      <c r="W38" s="6">
        <v>6.4422560000000004E-2</v>
      </c>
      <c r="X38" s="6">
        <v>6.9766300000000002E-3</v>
      </c>
      <c r="Y38" s="6">
        <v>0.11663432</v>
      </c>
      <c r="Z38" s="7">
        <v>9.8995799999999998E-3</v>
      </c>
      <c r="AA38" s="6">
        <v>0.12297118</v>
      </c>
      <c r="AB38" s="62">
        <v>2.1920390000000001E-2</v>
      </c>
      <c r="AC38" s="14">
        <f t="shared" si="0"/>
        <v>0.11941391083333332</v>
      </c>
      <c r="AD38" s="45">
        <f t="shared" si="1"/>
        <v>1.4772934166666668E-2</v>
      </c>
    </row>
    <row r="39" spans="1:30" ht="17" thickBot="1" x14ac:dyDescent="0.25">
      <c r="A39" t="s">
        <v>270</v>
      </c>
      <c r="B39" s="144" t="s">
        <v>38</v>
      </c>
      <c r="C39" s="143" t="s">
        <v>10</v>
      </c>
      <c r="D39" s="159" t="s">
        <v>39</v>
      </c>
      <c r="E39" s="11">
        <v>0.27273533</v>
      </c>
      <c r="F39" s="12">
        <v>2.4266840000000001E-2</v>
      </c>
      <c r="G39" s="12">
        <v>7.1360259999999995E-2</v>
      </c>
      <c r="H39" s="12">
        <v>2.68162E-3</v>
      </c>
      <c r="I39" s="12">
        <v>0.12420502</v>
      </c>
      <c r="J39" s="20">
        <v>1.0151429999999999E-2</v>
      </c>
      <c r="K39" s="12">
        <v>9.2818300000000006E-2</v>
      </c>
      <c r="L39" s="12">
        <v>3.4248500000000001E-3</v>
      </c>
      <c r="M39" s="12">
        <v>0.1067647</v>
      </c>
      <c r="N39" s="20">
        <v>5.5969799999999997E-3</v>
      </c>
      <c r="O39" s="12">
        <v>5.4734119999999997E-2</v>
      </c>
      <c r="P39" s="12">
        <v>1.88996E-3</v>
      </c>
      <c r="Q39" s="12">
        <v>0.18066380000000001</v>
      </c>
      <c r="R39" s="20">
        <v>1.489356E-2</v>
      </c>
      <c r="S39" s="12">
        <v>6.032129E-2</v>
      </c>
      <c r="T39" s="12">
        <v>5.73757E-3</v>
      </c>
      <c r="U39" s="12">
        <v>9.1093149999999998E-2</v>
      </c>
      <c r="V39" s="20">
        <v>6.0825200000000001E-3</v>
      </c>
      <c r="W39" s="12">
        <v>7.8477249999999998E-2</v>
      </c>
      <c r="X39" s="12">
        <v>6.2211300000000001E-3</v>
      </c>
      <c r="Y39" s="12">
        <v>0.13312376000000001</v>
      </c>
      <c r="Z39" s="20">
        <v>1.093304E-2</v>
      </c>
      <c r="AA39" s="12">
        <v>0.13365413000000001</v>
      </c>
      <c r="AB39" s="162">
        <v>1.501362E-2</v>
      </c>
      <c r="AC39" s="15">
        <f t="shared" si="0"/>
        <v>0.1166625925</v>
      </c>
      <c r="AD39" s="47">
        <f t="shared" si="1"/>
        <v>8.9077600000000007E-3</v>
      </c>
    </row>
    <row r="40" spans="1:30" x14ac:dyDescent="0.2">
      <c r="A40" t="s">
        <v>270</v>
      </c>
      <c r="B40" s="144" t="s">
        <v>38</v>
      </c>
      <c r="C40" s="144" t="s">
        <v>11</v>
      </c>
      <c r="D40" s="157" t="s">
        <v>27</v>
      </c>
      <c r="E40" s="146">
        <v>0.30832893</v>
      </c>
      <c r="F40" s="145">
        <v>1.827604E-2</v>
      </c>
      <c r="G40" s="145">
        <v>8.6413799999999999E-2</v>
      </c>
      <c r="H40" s="145">
        <v>2.5264300000000001E-3</v>
      </c>
      <c r="I40" s="145">
        <v>0.13136284000000001</v>
      </c>
      <c r="J40" s="139">
        <v>9.7374699999999998E-3</v>
      </c>
      <c r="K40" s="145">
        <v>9.5867430000000003E-2</v>
      </c>
      <c r="L40" s="145">
        <v>3.2622599999999999E-3</v>
      </c>
      <c r="M40" s="145">
        <v>0.10565598</v>
      </c>
      <c r="N40" s="139">
        <v>1.074464E-2</v>
      </c>
      <c r="O40" s="145">
        <v>5.1812589999999999E-2</v>
      </c>
      <c r="P40" s="145">
        <v>1.165E-3</v>
      </c>
      <c r="Q40" s="145">
        <v>0.18152502000000001</v>
      </c>
      <c r="R40" s="139">
        <v>1.646746E-2</v>
      </c>
      <c r="S40" s="145">
        <v>6.5627660000000004E-2</v>
      </c>
      <c r="T40" s="145">
        <v>6.3177800000000003E-3</v>
      </c>
      <c r="U40" s="145">
        <v>8.3660999999999999E-2</v>
      </c>
      <c r="V40" s="139">
        <v>6.3724100000000002E-3</v>
      </c>
      <c r="W40" s="145">
        <v>5.2358370000000001E-2</v>
      </c>
      <c r="X40" s="145">
        <v>2.7720100000000001E-3</v>
      </c>
      <c r="Y40" s="145">
        <v>9.7004300000000002E-2</v>
      </c>
      <c r="Z40" s="139">
        <v>5.3979299999999996E-3</v>
      </c>
      <c r="AA40" s="145">
        <v>0.12079876000000001</v>
      </c>
      <c r="AB40" s="163">
        <v>1.7668719999999999E-2</v>
      </c>
      <c r="AC40" s="28">
        <f t="shared" si="0"/>
        <v>0.11503472333333335</v>
      </c>
      <c r="AD40" s="44">
        <f t="shared" si="1"/>
        <v>8.3923458333333336E-3</v>
      </c>
    </row>
    <row r="41" spans="1:30" x14ac:dyDescent="0.2">
      <c r="A41" t="s">
        <v>270</v>
      </c>
      <c r="B41" s="144" t="s">
        <v>38</v>
      </c>
      <c r="C41" s="144" t="s">
        <v>11</v>
      </c>
      <c r="D41" s="158" t="s">
        <v>28</v>
      </c>
      <c r="E41" s="10">
        <v>0.30161860000000001</v>
      </c>
      <c r="F41" s="6">
        <v>1.9901840000000001E-2</v>
      </c>
      <c r="G41" s="6">
        <v>8.4626170000000001E-2</v>
      </c>
      <c r="H41" s="6">
        <v>1.7864999999999999E-3</v>
      </c>
      <c r="I41" s="6">
        <v>0.1288926</v>
      </c>
      <c r="J41" s="7">
        <v>7.2862400000000003E-3</v>
      </c>
      <c r="K41" s="6">
        <v>9.5906870000000005E-2</v>
      </c>
      <c r="L41" s="6">
        <v>2.4608199999999998E-3</v>
      </c>
      <c r="M41" s="6">
        <v>0.10109652</v>
      </c>
      <c r="N41" s="7">
        <v>1.0461359999999999E-2</v>
      </c>
      <c r="O41" s="6">
        <v>5.0866670000000003E-2</v>
      </c>
      <c r="P41" s="6">
        <v>1.0413200000000001E-3</v>
      </c>
      <c r="Q41" s="6">
        <v>0.18609872</v>
      </c>
      <c r="R41" s="7">
        <v>1.776964E-2</v>
      </c>
      <c r="S41" s="6">
        <v>6.509065E-2</v>
      </c>
      <c r="T41" s="6">
        <v>5.5437300000000002E-3</v>
      </c>
      <c r="U41" s="6">
        <v>8.1932130000000006E-2</v>
      </c>
      <c r="V41" s="7">
        <v>6.1228300000000001E-3</v>
      </c>
      <c r="W41" s="6">
        <v>5.440379E-2</v>
      </c>
      <c r="X41" s="6">
        <v>2.16088E-3</v>
      </c>
      <c r="Y41" s="6">
        <v>9.6088800000000002E-2</v>
      </c>
      <c r="Z41" s="7">
        <v>6.4237499999999998E-3</v>
      </c>
      <c r="AA41" s="6">
        <v>0.12227687</v>
      </c>
      <c r="AB41" s="62">
        <v>1.8197749999999999E-2</v>
      </c>
      <c r="AC41" s="14">
        <f t="shared" si="0"/>
        <v>0.11407486583333333</v>
      </c>
      <c r="AD41" s="45">
        <f t="shared" si="1"/>
        <v>8.2630550000000001E-3</v>
      </c>
    </row>
    <row r="42" spans="1:30" x14ac:dyDescent="0.2">
      <c r="A42" t="s">
        <v>270</v>
      </c>
      <c r="B42" s="144" t="s">
        <v>38</v>
      </c>
      <c r="C42" s="144" t="s">
        <v>11</v>
      </c>
      <c r="D42" s="158" t="s">
        <v>2</v>
      </c>
      <c r="E42" s="10">
        <v>0.30163289999999998</v>
      </c>
      <c r="F42" s="6">
        <v>2.79767E-2</v>
      </c>
      <c r="G42" s="6">
        <v>8.4725659999999994E-2</v>
      </c>
      <c r="H42" s="6">
        <v>3.20316E-3</v>
      </c>
      <c r="I42" s="6">
        <v>0.15023344999999999</v>
      </c>
      <c r="J42" s="7">
        <v>1.8171469999999999E-2</v>
      </c>
      <c r="K42" s="6">
        <v>8.952417E-2</v>
      </c>
      <c r="L42" s="6">
        <v>3.6532499999999998E-3</v>
      </c>
      <c r="M42" s="6">
        <v>8.941847E-2</v>
      </c>
      <c r="N42" s="7">
        <v>1.0339040000000001E-2</v>
      </c>
      <c r="O42" s="6">
        <v>5.3122040000000002E-2</v>
      </c>
      <c r="P42" s="6">
        <v>2.3434900000000002E-3</v>
      </c>
      <c r="Q42" s="6">
        <v>0.19004600999999999</v>
      </c>
      <c r="R42" s="7">
        <v>2.7231269999999998E-2</v>
      </c>
      <c r="S42" s="6">
        <v>6.8690029999999999E-2</v>
      </c>
      <c r="T42" s="6">
        <v>7.2469199999999996E-3</v>
      </c>
      <c r="U42" s="6">
        <v>9.6733940000000004E-2</v>
      </c>
      <c r="V42" s="7">
        <v>8.5976500000000001E-3</v>
      </c>
      <c r="W42" s="6">
        <v>5.4110119999999998E-2</v>
      </c>
      <c r="X42" s="6">
        <v>3.8412099999999999E-3</v>
      </c>
      <c r="Y42" s="6">
        <v>9.0944419999999998E-2</v>
      </c>
      <c r="Z42" s="7">
        <v>1.054916E-2</v>
      </c>
      <c r="AA42" s="6">
        <v>0.1237154</v>
      </c>
      <c r="AB42" s="62">
        <v>2.371581E-2</v>
      </c>
      <c r="AC42" s="14">
        <f t="shared" si="0"/>
        <v>0.11607471749999999</v>
      </c>
      <c r="AD42" s="45">
        <f t="shared" si="1"/>
        <v>1.2239094166666666E-2</v>
      </c>
    </row>
    <row r="43" spans="1:30" x14ac:dyDescent="0.2">
      <c r="A43" t="s">
        <v>270</v>
      </c>
      <c r="B43" s="144" t="s">
        <v>38</v>
      </c>
      <c r="C43" s="144" t="s">
        <v>11</v>
      </c>
      <c r="D43" s="158" t="s">
        <v>3</v>
      </c>
      <c r="E43" s="10">
        <v>0.31314482999999999</v>
      </c>
      <c r="F43" s="6">
        <v>1.7355039999999999E-2</v>
      </c>
      <c r="G43" s="6">
        <v>8.4394250000000004E-2</v>
      </c>
      <c r="H43" s="6">
        <v>3.7752699999999998E-3</v>
      </c>
      <c r="I43" s="6">
        <v>0.14902249000000001</v>
      </c>
      <c r="J43" s="7">
        <v>1.8950160000000001E-2</v>
      </c>
      <c r="K43" s="6">
        <v>8.8303099999999995E-2</v>
      </c>
      <c r="L43" s="6">
        <v>2.57654E-3</v>
      </c>
      <c r="M43" s="6">
        <v>9.1810729999999993E-2</v>
      </c>
      <c r="N43" s="7">
        <v>1.188094E-2</v>
      </c>
      <c r="O43" s="6">
        <v>5.3716609999999998E-2</v>
      </c>
      <c r="P43" s="6">
        <v>1.9382100000000001E-3</v>
      </c>
      <c r="Q43" s="6">
        <v>0.19218368999999999</v>
      </c>
      <c r="R43" s="7">
        <v>2.3530780000000001E-2</v>
      </c>
      <c r="S43" s="6">
        <v>7.3089329999999994E-2</v>
      </c>
      <c r="T43" s="6">
        <v>6.4511500000000001E-3</v>
      </c>
      <c r="U43" s="6">
        <v>9.3248750000000005E-2</v>
      </c>
      <c r="V43" s="7">
        <v>9.26015E-3</v>
      </c>
      <c r="W43" s="6">
        <v>5.4471869999999999E-2</v>
      </c>
      <c r="X43" s="6">
        <v>3.34783E-3</v>
      </c>
      <c r="Y43" s="6">
        <v>8.92231E-2</v>
      </c>
      <c r="Z43" s="7">
        <v>9.1985799999999996E-3</v>
      </c>
      <c r="AA43" s="6">
        <v>0.12237446</v>
      </c>
      <c r="AB43" s="62">
        <v>1.8111519999999999E-2</v>
      </c>
      <c r="AC43" s="14">
        <f t="shared" si="0"/>
        <v>0.11708193416666668</v>
      </c>
      <c r="AD43" s="45">
        <f t="shared" si="1"/>
        <v>1.0531347499999998E-2</v>
      </c>
    </row>
    <row r="44" spans="1:30" x14ac:dyDescent="0.2">
      <c r="A44" t="s">
        <v>270</v>
      </c>
      <c r="B44" s="144" t="s">
        <v>38</v>
      </c>
      <c r="C44" s="144" t="s">
        <v>11</v>
      </c>
      <c r="D44" s="158" t="s">
        <v>4</v>
      </c>
      <c r="E44" s="10">
        <v>0.30387226000000001</v>
      </c>
      <c r="F44" s="6">
        <v>3.1150210000000001E-2</v>
      </c>
      <c r="G44" s="6">
        <v>8.4782289999999996E-2</v>
      </c>
      <c r="H44" s="6">
        <v>2.9959800000000001E-3</v>
      </c>
      <c r="I44" s="6">
        <v>0.15079616000000001</v>
      </c>
      <c r="J44" s="7">
        <v>1.923921E-2</v>
      </c>
      <c r="K44" s="6">
        <v>8.9915270000000005E-2</v>
      </c>
      <c r="L44" s="6">
        <v>3.7023400000000001E-3</v>
      </c>
      <c r="M44" s="6">
        <v>8.9025199999999999E-2</v>
      </c>
      <c r="N44" s="7">
        <v>1.1351119999999999E-2</v>
      </c>
      <c r="O44" s="6">
        <v>5.344165E-2</v>
      </c>
      <c r="P44" s="6">
        <v>2.4671200000000002E-3</v>
      </c>
      <c r="Q44" s="6">
        <v>0.18800069999999999</v>
      </c>
      <c r="R44" s="7">
        <v>2.9139209999999999E-2</v>
      </c>
      <c r="S44" s="6">
        <v>7.2305789999999995E-2</v>
      </c>
      <c r="T44" s="6">
        <v>8.6025200000000007E-3</v>
      </c>
      <c r="U44" s="6">
        <v>9.4921210000000006E-2</v>
      </c>
      <c r="V44" s="7">
        <v>9.7578000000000005E-3</v>
      </c>
      <c r="W44" s="6">
        <v>5.4827420000000002E-2</v>
      </c>
      <c r="X44" s="6">
        <v>3.5570799999999998E-3</v>
      </c>
      <c r="Y44" s="6">
        <v>9.2989589999999997E-2</v>
      </c>
      <c r="Z44" s="7">
        <v>7.1869400000000002E-3</v>
      </c>
      <c r="AA44" s="6">
        <v>0.12310494</v>
      </c>
      <c r="AB44" s="62">
        <v>1.8478970000000001E-2</v>
      </c>
      <c r="AC44" s="14">
        <f t="shared" si="0"/>
        <v>0.11649854</v>
      </c>
      <c r="AD44" s="45">
        <f t="shared" si="1"/>
        <v>1.2302374999999999E-2</v>
      </c>
    </row>
    <row r="45" spans="1:30" x14ac:dyDescent="0.2">
      <c r="A45" t="s">
        <v>270</v>
      </c>
      <c r="B45" s="144" t="s">
        <v>38</v>
      </c>
      <c r="C45" s="144" t="s">
        <v>11</v>
      </c>
      <c r="D45" s="158" t="s">
        <v>5</v>
      </c>
      <c r="E45" s="10">
        <v>0.29794169999999998</v>
      </c>
      <c r="F45" s="6">
        <v>7.3529529999999996E-2</v>
      </c>
      <c r="G45" s="6">
        <v>8.7132219999999996E-2</v>
      </c>
      <c r="H45" s="6">
        <v>5.9699699999999998E-3</v>
      </c>
      <c r="I45" s="6">
        <v>0.13922465000000001</v>
      </c>
      <c r="J45" s="7">
        <v>1.6593650000000001E-2</v>
      </c>
      <c r="K45" s="6">
        <v>8.6382420000000001E-2</v>
      </c>
      <c r="L45" s="6">
        <v>5.84653E-3</v>
      </c>
      <c r="M45" s="6">
        <v>0.12713851000000001</v>
      </c>
      <c r="N45" s="7">
        <v>1.4728420000000001E-2</v>
      </c>
      <c r="O45" s="6">
        <v>5.6120459999999997E-2</v>
      </c>
      <c r="P45" s="6">
        <v>3.9055600000000002E-3</v>
      </c>
      <c r="Q45" s="6">
        <v>0.19463580999999999</v>
      </c>
      <c r="R45" s="7">
        <v>2.802551E-2</v>
      </c>
      <c r="S45" s="6">
        <v>6.8726899999999994E-2</v>
      </c>
      <c r="T45" s="6">
        <v>5.8040899999999996E-3</v>
      </c>
      <c r="U45" s="6">
        <v>0.10528903000000001</v>
      </c>
      <c r="V45" s="7">
        <v>1.0566829999999999E-2</v>
      </c>
      <c r="W45" s="6">
        <v>7.0596270000000003E-2</v>
      </c>
      <c r="X45" s="6">
        <v>3.8486200000000001E-3</v>
      </c>
      <c r="Y45" s="6">
        <v>0.10123992</v>
      </c>
      <c r="Z45" s="7">
        <v>2.1916950000000001E-2</v>
      </c>
      <c r="AA45" s="6">
        <v>0.13289160999999999</v>
      </c>
      <c r="AB45" s="62">
        <v>2.2207230000000001E-2</v>
      </c>
      <c r="AC45" s="14">
        <f t="shared" si="0"/>
        <v>0.12227662499999999</v>
      </c>
      <c r="AD45" s="45">
        <f t="shared" si="1"/>
        <v>1.7745240833333332E-2</v>
      </c>
    </row>
    <row r="46" spans="1:30" x14ac:dyDescent="0.2">
      <c r="A46" t="s">
        <v>270</v>
      </c>
      <c r="B46" s="144" t="s">
        <v>38</v>
      </c>
      <c r="C46" s="144" t="s">
        <v>11</v>
      </c>
      <c r="D46" s="158" t="s">
        <v>6</v>
      </c>
      <c r="E46" s="10">
        <v>0.27068624000000002</v>
      </c>
      <c r="F46" s="6">
        <v>9.3592019999999998E-2</v>
      </c>
      <c r="G46" s="6">
        <v>8.646761E-2</v>
      </c>
      <c r="H46" s="6">
        <v>4.9697999999999999E-3</v>
      </c>
      <c r="I46" s="6">
        <v>0.144125</v>
      </c>
      <c r="J46" s="7">
        <v>1.9058769999999999E-2</v>
      </c>
      <c r="K46" s="6">
        <v>8.6606230000000006E-2</v>
      </c>
      <c r="L46" s="6">
        <v>5.3410000000000003E-3</v>
      </c>
      <c r="M46" s="6">
        <v>0.12372937000000001</v>
      </c>
      <c r="N46" s="7">
        <v>1.13297E-2</v>
      </c>
      <c r="O46" s="6">
        <v>5.4629190000000001E-2</v>
      </c>
      <c r="P46" s="6">
        <v>1.96014E-3</v>
      </c>
      <c r="Q46" s="6">
        <v>0.19301863</v>
      </c>
      <c r="R46" s="7">
        <v>2.7426720000000002E-2</v>
      </c>
      <c r="S46" s="6">
        <v>7.0709549999999996E-2</v>
      </c>
      <c r="T46" s="6">
        <v>1.065929E-2</v>
      </c>
      <c r="U46" s="6">
        <v>0.10682294000000001</v>
      </c>
      <c r="V46" s="7">
        <v>1.12415E-2</v>
      </c>
      <c r="W46" s="6">
        <v>7.0833209999999994E-2</v>
      </c>
      <c r="X46" s="6">
        <v>4.99578E-3</v>
      </c>
      <c r="Y46" s="6">
        <v>9.906442E-2</v>
      </c>
      <c r="Z46" s="7">
        <v>2.4108750000000002E-2</v>
      </c>
      <c r="AA46" s="6">
        <v>0.12342378</v>
      </c>
      <c r="AB46" s="62">
        <v>2.1535309999999998E-2</v>
      </c>
      <c r="AC46" s="14">
        <f t="shared" si="0"/>
        <v>0.1191763475</v>
      </c>
      <c r="AD46" s="45">
        <f t="shared" si="1"/>
        <v>1.9684898333333336E-2</v>
      </c>
    </row>
    <row r="47" spans="1:30" x14ac:dyDescent="0.2">
      <c r="A47" t="s">
        <v>270</v>
      </c>
      <c r="B47" s="144" t="s">
        <v>38</v>
      </c>
      <c r="C47" s="144" t="s">
        <v>11</v>
      </c>
      <c r="D47" s="158" t="s">
        <v>7</v>
      </c>
      <c r="E47" s="10">
        <v>0.22871222999999999</v>
      </c>
      <c r="F47" s="6">
        <v>8.7736439999999999E-2</v>
      </c>
      <c r="G47" s="6">
        <v>8.6092290000000002E-2</v>
      </c>
      <c r="H47" s="6">
        <v>7.39202E-3</v>
      </c>
      <c r="I47" s="6">
        <v>0.14226954999999999</v>
      </c>
      <c r="J47" s="7">
        <v>1.7080850000000002E-2</v>
      </c>
      <c r="K47" s="6">
        <v>8.6661260000000004E-2</v>
      </c>
      <c r="L47" s="6">
        <v>4.3913800000000003E-3</v>
      </c>
      <c r="M47" s="6">
        <v>0.12259850999999999</v>
      </c>
      <c r="N47" s="7">
        <v>1.76166E-2</v>
      </c>
      <c r="O47" s="6">
        <v>5.4512039999999998E-2</v>
      </c>
      <c r="P47" s="6">
        <v>2.1738500000000002E-3</v>
      </c>
      <c r="Q47" s="6">
        <v>0.1903012</v>
      </c>
      <c r="R47" s="7">
        <v>3.444945E-2</v>
      </c>
      <c r="S47" s="6">
        <v>6.733422E-2</v>
      </c>
      <c r="T47" s="6">
        <v>6.6269800000000002E-3</v>
      </c>
      <c r="U47" s="6">
        <v>0.10782459</v>
      </c>
      <c r="V47" s="7">
        <v>1.288192E-2</v>
      </c>
      <c r="W47" s="6">
        <v>7.0326250000000007E-2</v>
      </c>
      <c r="X47" s="6">
        <v>3.7076700000000001E-3</v>
      </c>
      <c r="Y47" s="6">
        <v>9.7645960000000004E-2</v>
      </c>
      <c r="Z47" s="7">
        <v>2.5009529999999999E-2</v>
      </c>
      <c r="AA47" s="6">
        <v>0.14038724999999999</v>
      </c>
      <c r="AB47" s="62">
        <v>3.1210419999999999E-2</v>
      </c>
      <c r="AC47" s="14">
        <f t="shared" si="0"/>
        <v>0.11622211249999997</v>
      </c>
      <c r="AD47" s="45">
        <f t="shared" si="1"/>
        <v>2.0856425833333334E-2</v>
      </c>
    </row>
    <row r="48" spans="1:30" x14ac:dyDescent="0.2">
      <c r="A48" t="s">
        <v>270</v>
      </c>
      <c r="B48" s="144" t="s">
        <v>38</v>
      </c>
      <c r="C48" s="144" t="s">
        <v>11</v>
      </c>
      <c r="D48" s="158" t="s">
        <v>8</v>
      </c>
      <c r="E48" s="10">
        <v>0.28645179999999998</v>
      </c>
      <c r="F48" s="6">
        <v>8.9237430000000006E-2</v>
      </c>
      <c r="G48" s="6">
        <v>8.5907819999999996E-2</v>
      </c>
      <c r="H48" s="6">
        <v>6.1875899999999998E-3</v>
      </c>
      <c r="I48" s="6">
        <v>0.13816829999999999</v>
      </c>
      <c r="J48" s="7">
        <v>1.50229E-2</v>
      </c>
      <c r="K48" s="6">
        <v>8.4571350000000003E-2</v>
      </c>
      <c r="L48" s="6">
        <v>4.3959100000000003E-3</v>
      </c>
      <c r="M48" s="6">
        <v>0.12483153</v>
      </c>
      <c r="N48" s="7">
        <v>1.335298E-2</v>
      </c>
      <c r="O48" s="6">
        <v>5.474039E-2</v>
      </c>
      <c r="P48" s="6">
        <v>1.7277900000000001E-3</v>
      </c>
      <c r="Q48" s="6">
        <v>0.20007467000000001</v>
      </c>
      <c r="R48" s="7">
        <v>2.5368269999999998E-2</v>
      </c>
      <c r="S48" s="6">
        <v>6.5162510000000007E-2</v>
      </c>
      <c r="T48" s="6">
        <v>4.6318399999999999E-3</v>
      </c>
      <c r="U48" s="6">
        <v>0.10745862</v>
      </c>
      <c r="V48" s="7">
        <v>1.2184459999999999E-2</v>
      </c>
      <c r="W48" s="6">
        <v>6.9486069999999997E-2</v>
      </c>
      <c r="X48" s="6">
        <v>4.8872200000000003E-3</v>
      </c>
      <c r="Y48" s="6">
        <v>9.6425029999999995E-2</v>
      </c>
      <c r="Z48" s="7">
        <v>2.1239270000000001E-2</v>
      </c>
      <c r="AA48" s="6">
        <v>0.12605837</v>
      </c>
      <c r="AB48" s="62">
        <v>2.068598E-2</v>
      </c>
      <c r="AC48" s="14">
        <f t="shared" si="0"/>
        <v>0.119944705</v>
      </c>
      <c r="AD48" s="45">
        <f t="shared" si="1"/>
        <v>1.8243470000000001E-2</v>
      </c>
    </row>
    <row r="49" spans="1:30" x14ac:dyDescent="0.2">
      <c r="A49" t="s">
        <v>270</v>
      </c>
      <c r="B49" s="144" t="s">
        <v>38</v>
      </c>
      <c r="C49" s="144" t="s">
        <v>11</v>
      </c>
      <c r="D49" s="158" t="s">
        <v>9</v>
      </c>
      <c r="E49" s="10">
        <v>0.31826028000000001</v>
      </c>
      <c r="F49" s="6">
        <v>2.5218750000000002E-2</v>
      </c>
      <c r="G49" s="6">
        <v>9.0110499999999996E-2</v>
      </c>
      <c r="H49" s="6">
        <v>7.4207800000000001E-3</v>
      </c>
      <c r="I49" s="6">
        <v>0.13929739999999999</v>
      </c>
      <c r="J49" s="7">
        <v>1.446999E-2</v>
      </c>
      <c r="K49" s="6">
        <v>8.3300819999999998E-2</v>
      </c>
      <c r="L49" s="6">
        <v>2.8979600000000002E-3</v>
      </c>
      <c r="M49" s="6">
        <v>0.11491976</v>
      </c>
      <c r="N49" s="7">
        <v>1.273844E-2</v>
      </c>
      <c r="O49" s="6">
        <v>6.2524650000000001E-2</v>
      </c>
      <c r="P49" s="6">
        <v>5.69404E-3</v>
      </c>
      <c r="Q49" s="6">
        <v>0.18395697999999999</v>
      </c>
      <c r="R49" s="7">
        <v>2.342953E-2</v>
      </c>
      <c r="S49" s="6">
        <v>6.8297389999999999E-2</v>
      </c>
      <c r="T49" s="6">
        <v>1.033716E-2</v>
      </c>
      <c r="U49" s="6">
        <v>8.1815239999999997E-2</v>
      </c>
      <c r="V49" s="7">
        <v>7.0520399999999999E-3</v>
      </c>
      <c r="W49" s="6">
        <v>5.3725160000000001E-2</v>
      </c>
      <c r="X49" s="6">
        <v>1.9461599999999999E-3</v>
      </c>
      <c r="Y49" s="6">
        <v>8.7348350000000005E-2</v>
      </c>
      <c r="Z49" s="7">
        <v>7.0939999999999996E-3</v>
      </c>
      <c r="AA49" s="6">
        <v>0.11579594</v>
      </c>
      <c r="AB49" s="62">
        <v>1.231727E-2</v>
      </c>
      <c r="AC49" s="14">
        <f t="shared" si="0"/>
        <v>0.11661270583333332</v>
      </c>
      <c r="AD49" s="45">
        <f t="shared" si="1"/>
        <v>1.0884676666666667E-2</v>
      </c>
    </row>
    <row r="50" spans="1:30" x14ac:dyDescent="0.2">
      <c r="A50" t="s">
        <v>270</v>
      </c>
      <c r="B50" s="144" t="s">
        <v>38</v>
      </c>
      <c r="C50" s="144" t="s">
        <v>11</v>
      </c>
      <c r="D50" s="158" t="s">
        <v>46</v>
      </c>
      <c r="E50" s="10">
        <v>0.29691756000000002</v>
      </c>
      <c r="F50" s="6">
        <v>2.938723E-2</v>
      </c>
      <c r="G50" s="6">
        <v>8.1842230000000002E-2</v>
      </c>
      <c r="H50" s="6">
        <v>1.67011E-3</v>
      </c>
      <c r="I50" s="6">
        <v>0.13525681000000001</v>
      </c>
      <c r="J50" s="7">
        <v>1.328268E-2</v>
      </c>
      <c r="K50" s="6">
        <v>9.3096929999999994E-2</v>
      </c>
      <c r="L50" s="6">
        <v>4.8135900000000004E-3</v>
      </c>
      <c r="M50" s="6">
        <v>0.10318004</v>
      </c>
      <c r="N50" s="7">
        <v>1.2071399999999999E-2</v>
      </c>
      <c r="O50" s="6">
        <v>5.3012280000000002E-2</v>
      </c>
      <c r="P50" s="6">
        <v>1.6366200000000001E-3</v>
      </c>
      <c r="Q50" s="6">
        <v>0.16381330999999999</v>
      </c>
      <c r="R50" s="7">
        <v>2.4433920000000001E-2</v>
      </c>
      <c r="S50" s="6">
        <v>7.3456270000000004E-2</v>
      </c>
      <c r="T50" s="6">
        <v>8.3363099999999996E-3</v>
      </c>
      <c r="U50" s="6">
        <v>8.5215310000000002E-2</v>
      </c>
      <c r="V50" s="7">
        <v>4.0382200000000004E-3</v>
      </c>
      <c r="W50" s="6">
        <v>5.3924710000000001E-2</v>
      </c>
      <c r="X50" s="6">
        <v>2.9337600000000001E-3</v>
      </c>
      <c r="Y50" s="6">
        <v>9.6631259999999997E-2</v>
      </c>
      <c r="Z50" s="7">
        <v>8.8745999999999998E-3</v>
      </c>
      <c r="AA50" s="6">
        <v>0.1128412</v>
      </c>
      <c r="AB50" s="62">
        <v>1.2030860000000001E-2</v>
      </c>
      <c r="AC50" s="14">
        <f t="shared" si="0"/>
        <v>0.11243232583333333</v>
      </c>
      <c r="AD50" s="45">
        <f t="shared" si="1"/>
        <v>1.0292441666666666E-2</v>
      </c>
    </row>
    <row r="51" spans="1:30" x14ac:dyDescent="0.2">
      <c r="A51" t="s">
        <v>270</v>
      </c>
      <c r="B51" s="144" t="s">
        <v>38</v>
      </c>
      <c r="C51" s="144" t="s">
        <v>11</v>
      </c>
      <c r="D51" s="158" t="s">
        <v>45</v>
      </c>
      <c r="E51" s="10">
        <v>0.28356522000000001</v>
      </c>
      <c r="F51" s="6">
        <v>3.3212850000000002E-2</v>
      </c>
      <c r="G51" s="6">
        <v>8.1181970000000006E-2</v>
      </c>
      <c r="H51" s="6">
        <v>3.7222499999999999E-3</v>
      </c>
      <c r="I51" s="6">
        <v>0.14008108</v>
      </c>
      <c r="J51" s="7">
        <v>1.1129760000000001E-2</v>
      </c>
      <c r="K51" s="6">
        <v>8.6954390000000006E-2</v>
      </c>
      <c r="L51" s="6">
        <v>4.2859999999999999E-3</v>
      </c>
      <c r="M51" s="6">
        <v>9.8573540000000001E-2</v>
      </c>
      <c r="N51" s="7">
        <v>8.4732799999999997E-3</v>
      </c>
      <c r="O51" s="6">
        <v>6.4877699999999996E-2</v>
      </c>
      <c r="P51" s="6">
        <v>2.87842E-3</v>
      </c>
      <c r="Q51" s="6">
        <v>0.17621013999999999</v>
      </c>
      <c r="R51" s="7">
        <v>1.8381729999999999E-2</v>
      </c>
      <c r="S51" s="6">
        <v>9.0333670000000005E-2</v>
      </c>
      <c r="T51" s="6">
        <v>1.50268E-2</v>
      </c>
      <c r="U51" s="6">
        <v>0.10508408</v>
      </c>
      <c r="V51" s="7">
        <v>7.1914300000000004E-3</v>
      </c>
      <c r="W51" s="6">
        <v>6.9873820000000003E-2</v>
      </c>
      <c r="X51" s="6">
        <v>4.5222999999999999E-3</v>
      </c>
      <c r="Y51" s="6">
        <v>0.12419561</v>
      </c>
      <c r="Z51" s="7">
        <v>1.232543E-2</v>
      </c>
      <c r="AA51" s="6">
        <v>0.11065812999999999</v>
      </c>
      <c r="AB51" s="62">
        <v>3.3975470000000001E-2</v>
      </c>
      <c r="AC51" s="14">
        <f t="shared" si="0"/>
        <v>0.11929911249999998</v>
      </c>
      <c r="AD51" s="45">
        <f t="shared" si="1"/>
        <v>1.2927143333333335E-2</v>
      </c>
    </row>
    <row r="52" spans="1:30" x14ac:dyDescent="0.2">
      <c r="A52" t="s">
        <v>270</v>
      </c>
      <c r="B52" s="144" t="s">
        <v>38</v>
      </c>
      <c r="C52" s="144" t="s">
        <v>11</v>
      </c>
      <c r="D52" s="158" t="s">
        <v>44</v>
      </c>
      <c r="E52" s="10">
        <v>0.27781721999999998</v>
      </c>
      <c r="F52" s="6">
        <v>2.770775E-2</v>
      </c>
      <c r="G52" s="6">
        <v>7.3372649999999998E-2</v>
      </c>
      <c r="H52" s="6">
        <v>1.54641E-3</v>
      </c>
      <c r="I52" s="6">
        <v>0.12791426</v>
      </c>
      <c r="J52" s="7">
        <v>6.7982199999999998E-3</v>
      </c>
      <c r="K52" s="6">
        <v>8.9355439999999994E-2</v>
      </c>
      <c r="L52" s="6">
        <v>3.0607500000000001E-3</v>
      </c>
      <c r="M52" s="6">
        <v>0.11320110999999999</v>
      </c>
      <c r="N52" s="7">
        <v>9.7895299999999994E-3</v>
      </c>
      <c r="O52" s="6">
        <v>5.5185100000000001E-2</v>
      </c>
      <c r="P52" s="6">
        <v>1.51155E-3</v>
      </c>
      <c r="Q52" s="6">
        <v>0.17893893999999999</v>
      </c>
      <c r="R52" s="7">
        <v>1.4622649999999999E-2</v>
      </c>
      <c r="S52" s="6">
        <v>6.0172120000000003E-2</v>
      </c>
      <c r="T52" s="6">
        <v>7.2035199999999997E-3</v>
      </c>
      <c r="U52" s="6">
        <v>9.6213679999999996E-2</v>
      </c>
      <c r="V52" s="7">
        <v>4.5813299999999998E-3</v>
      </c>
      <c r="W52" s="6">
        <v>6.9570599999999996E-2</v>
      </c>
      <c r="X52" s="6">
        <v>5.6928600000000001E-3</v>
      </c>
      <c r="Y52" s="6">
        <v>0.12705716</v>
      </c>
      <c r="Z52" s="7">
        <v>7.0571399999999999E-3</v>
      </c>
      <c r="AA52" s="6">
        <v>0.14481583000000001</v>
      </c>
      <c r="AB52" s="62">
        <v>1.7650019999999999E-2</v>
      </c>
      <c r="AC52" s="14">
        <f t="shared" si="0"/>
        <v>0.11780117583333333</v>
      </c>
      <c r="AD52" s="45">
        <f t="shared" si="1"/>
        <v>8.9351441666666673E-3</v>
      </c>
    </row>
    <row r="53" spans="1:30" x14ac:dyDescent="0.2">
      <c r="A53" t="s">
        <v>270</v>
      </c>
      <c r="B53" s="144" t="s">
        <v>38</v>
      </c>
      <c r="C53" s="144" t="s">
        <v>11</v>
      </c>
      <c r="D53" s="158" t="s">
        <v>43</v>
      </c>
      <c r="E53" s="10">
        <v>0.29174870000000003</v>
      </c>
      <c r="F53" s="6">
        <v>3.6909339999999999E-2</v>
      </c>
      <c r="G53" s="6">
        <v>8.8068309999999997E-2</v>
      </c>
      <c r="H53" s="6">
        <v>2.7450299999999999E-3</v>
      </c>
      <c r="I53" s="6">
        <v>0.13823488</v>
      </c>
      <c r="J53" s="7">
        <v>6.9555399999999996E-3</v>
      </c>
      <c r="K53" s="6">
        <v>8.519475E-2</v>
      </c>
      <c r="L53" s="6">
        <v>3.2863499999999999E-3</v>
      </c>
      <c r="M53" s="6">
        <v>0.10902256</v>
      </c>
      <c r="N53" s="7">
        <v>1.099028E-2</v>
      </c>
      <c r="O53" s="6">
        <v>5.9342939999999997E-2</v>
      </c>
      <c r="P53" s="6">
        <v>3.8370399999999999E-3</v>
      </c>
      <c r="Q53" s="6">
        <v>0.1710335</v>
      </c>
      <c r="R53" s="7">
        <v>2.1431760000000001E-2</v>
      </c>
      <c r="S53" s="6">
        <v>6.4621509999999993E-2</v>
      </c>
      <c r="T53" s="6">
        <v>9.2711800000000004E-3</v>
      </c>
      <c r="U53" s="6">
        <v>8.2789730000000006E-2</v>
      </c>
      <c r="V53" s="7">
        <v>6.0801400000000004E-3</v>
      </c>
      <c r="W53" s="6">
        <v>5.6386970000000002E-2</v>
      </c>
      <c r="X53" s="6">
        <v>3.12313E-3</v>
      </c>
      <c r="Y53" s="6">
        <v>8.8239029999999996E-2</v>
      </c>
      <c r="Z53" s="7">
        <v>1.50864E-2</v>
      </c>
      <c r="AA53" s="6">
        <v>0.12680959999999999</v>
      </c>
      <c r="AB53" s="62">
        <v>2.0506610000000002E-2</v>
      </c>
      <c r="AC53" s="14">
        <f t="shared" si="0"/>
        <v>0.11345770666666666</v>
      </c>
      <c r="AD53" s="45">
        <f t="shared" si="1"/>
        <v>1.1685233333333335E-2</v>
      </c>
    </row>
    <row r="54" spans="1:30" x14ac:dyDescent="0.2">
      <c r="A54" t="s">
        <v>270</v>
      </c>
      <c r="B54" s="144" t="s">
        <v>38</v>
      </c>
      <c r="C54" s="144" t="s">
        <v>11</v>
      </c>
      <c r="D54" s="158" t="s">
        <v>42</v>
      </c>
      <c r="E54" s="10">
        <v>0.29738482999999999</v>
      </c>
      <c r="F54" s="6">
        <v>2.4840830000000001E-2</v>
      </c>
      <c r="G54" s="6">
        <v>8.0750929999999999E-2</v>
      </c>
      <c r="H54" s="6">
        <v>1.87561E-3</v>
      </c>
      <c r="I54" s="6">
        <v>0.13132653</v>
      </c>
      <c r="J54" s="7">
        <v>9.3445100000000003E-3</v>
      </c>
      <c r="K54" s="6">
        <v>9.267541E-2</v>
      </c>
      <c r="L54" s="6">
        <v>4.8857600000000003E-3</v>
      </c>
      <c r="M54" s="6">
        <v>0.10070661</v>
      </c>
      <c r="N54" s="7">
        <v>5.3295E-3</v>
      </c>
      <c r="O54" s="6">
        <v>5.1738720000000002E-2</v>
      </c>
      <c r="P54" s="6">
        <v>7.8043999999999997E-4</v>
      </c>
      <c r="Q54" s="6">
        <v>0.16281261999999999</v>
      </c>
      <c r="R54" s="7">
        <v>1.8803710000000001E-2</v>
      </c>
      <c r="S54" s="6">
        <v>6.4535519999999999E-2</v>
      </c>
      <c r="T54" s="6">
        <v>9.1747700000000005E-3</v>
      </c>
      <c r="U54" s="6">
        <v>8.0437809999999998E-2</v>
      </c>
      <c r="V54" s="7">
        <v>3.7466399999999999E-3</v>
      </c>
      <c r="W54" s="6">
        <v>5.765605E-2</v>
      </c>
      <c r="X54" s="6">
        <v>4.0078300000000004E-3</v>
      </c>
      <c r="Y54" s="6">
        <v>0.10162312</v>
      </c>
      <c r="Z54" s="7">
        <v>1.5635110000000001E-2</v>
      </c>
      <c r="AA54" s="6">
        <v>0.11887067</v>
      </c>
      <c r="AB54" s="62">
        <v>1.4077539999999999E-2</v>
      </c>
      <c r="AC54" s="14">
        <f t="shared" si="0"/>
        <v>0.11170990166666667</v>
      </c>
      <c r="AD54" s="45">
        <f t="shared" si="1"/>
        <v>9.3751874999999998E-3</v>
      </c>
    </row>
    <row r="55" spans="1:30" x14ac:dyDescent="0.2">
      <c r="A55" t="s">
        <v>270</v>
      </c>
      <c r="B55" s="144" t="s">
        <v>38</v>
      </c>
      <c r="C55" s="144" t="s">
        <v>11</v>
      </c>
      <c r="D55" s="158" t="s">
        <v>41</v>
      </c>
      <c r="E55" s="10">
        <v>0.28512946</v>
      </c>
      <c r="F55" s="6">
        <v>3.087283E-2</v>
      </c>
      <c r="G55" s="6">
        <v>7.6081410000000002E-2</v>
      </c>
      <c r="H55" s="6">
        <v>5.0499100000000003E-3</v>
      </c>
      <c r="I55" s="6">
        <v>0.13597872999999999</v>
      </c>
      <c r="J55" s="7">
        <v>9.6101499999999996E-3</v>
      </c>
      <c r="K55" s="6">
        <v>8.2891580000000006E-2</v>
      </c>
      <c r="L55" s="6">
        <v>3.9424799999999999E-3</v>
      </c>
      <c r="M55" s="6">
        <v>0.10421896</v>
      </c>
      <c r="N55" s="7">
        <v>1.2557560000000001E-2</v>
      </c>
      <c r="O55" s="6">
        <v>6.5067349999999996E-2</v>
      </c>
      <c r="P55" s="6">
        <v>3.5108600000000002E-3</v>
      </c>
      <c r="Q55" s="6">
        <v>0.18132907000000001</v>
      </c>
      <c r="R55" s="7">
        <v>1.61145E-2</v>
      </c>
      <c r="S55" s="6">
        <v>7.6958970000000002E-2</v>
      </c>
      <c r="T55" s="6">
        <v>1.7544130000000002E-2</v>
      </c>
      <c r="U55" s="6">
        <v>0.10192469</v>
      </c>
      <c r="V55" s="7">
        <v>3.8350900000000002E-3</v>
      </c>
      <c r="W55" s="6">
        <v>7.252757E-2</v>
      </c>
      <c r="X55" s="6">
        <v>4.1552899999999999E-3</v>
      </c>
      <c r="Y55" s="6">
        <v>0.12167552</v>
      </c>
      <c r="Z55" s="7">
        <v>1.276063E-2</v>
      </c>
      <c r="AA55" s="6">
        <v>0.11142883000000001</v>
      </c>
      <c r="AB55" s="62">
        <v>2.2315390000000001E-2</v>
      </c>
      <c r="AC55" s="14">
        <f t="shared" si="0"/>
        <v>0.11793434499999998</v>
      </c>
      <c r="AD55" s="45">
        <f t="shared" si="1"/>
        <v>1.1855735000000001E-2</v>
      </c>
    </row>
    <row r="56" spans="1:30" x14ac:dyDescent="0.2">
      <c r="A56" t="s">
        <v>270</v>
      </c>
      <c r="B56" s="144" t="s">
        <v>38</v>
      </c>
      <c r="C56" s="144" t="s">
        <v>11</v>
      </c>
      <c r="D56" s="158" t="s">
        <v>40</v>
      </c>
      <c r="E56" s="10">
        <v>0.29223588</v>
      </c>
      <c r="F56" s="6">
        <v>5.3899959999999997E-2</v>
      </c>
      <c r="G56" s="6">
        <v>7.3664590000000002E-2</v>
      </c>
      <c r="H56" s="6">
        <v>3.6413800000000001E-3</v>
      </c>
      <c r="I56" s="6">
        <v>0.14577271</v>
      </c>
      <c r="J56" s="7">
        <v>1.7275740000000001E-2</v>
      </c>
      <c r="K56" s="6">
        <v>8.3640140000000002E-2</v>
      </c>
      <c r="L56" s="6">
        <v>4.0598500000000003E-3</v>
      </c>
      <c r="M56" s="6">
        <v>0.10229947</v>
      </c>
      <c r="N56" s="7">
        <v>1.508787E-2</v>
      </c>
      <c r="O56" s="6">
        <v>6.7998569999999994E-2</v>
      </c>
      <c r="P56" s="6">
        <v>5.3179500000000001E-3</v>
      </c>
      <c r="Q56" s="6">
        <v>0.18544747</v>
      </c>
      <c r="R56" s="7">
        <v>2.24275E-2</v>
      </c>
      <c r="S56" s="6">
        <v>7.7001130000000001E-2</v>
      </c>
      <c r="T56" s="6">
        <v>2.027837E-2</v>
      </c>
      <c r="U56" s="6">
        <v>9.6828440000000002E-2</v>
      </c>
      <c r="V56" s="7">
        <v>9.3467199999999993E-3</v>
      </c>
      <c r="W56" s="6">
        <v>6.8964200000000003E-2</v>
      </c>
      <c r="X56" s="6">
        <v>4.5776799999999998E-3</v>
      </c>
      <c r="Y56" s="6">
        <v>0.11280666</v>
      </c>
      <c r="Z56" s="7">
        <v>1.0109409999999999E-2</v>
      </c>
      <c r="AA56" s="6">
        <v>0.11320128</v>
      </c>
      <c r="AB56" s="62">
        <v>2.102714E-2</v>
      </c>
      <c r="AC56" s="14">
        <f t="shared" si="0"/>
        <v>0.11832171166666665</v>
      </c>
      <c r="AD56" s="45">
        <f t="shared" si="1"/>
        <v>1.5587464166666667E-2</v>
      </c>
    </row>
    <row r="57" spans="1:30" ht="17" thickBot="1" x14ac:dyDescent="0.25">
      <c r="A57" t="s">
        <v>270</v>
      </c>
      <c r="B57" s="143" t="s">
        <v>38</v>
      </c>
      <c r="C57" s="143" t="s">
        <v>11</v>
      </c>
      <c r="D57" s="159" t="s">
        <v>39</v>
      </c>
      <c r="E57" s="11">
        <v>0.27384029999999998</v>
      </c>
      <c r="F57" s="12">
        <v>2.154008E-2</v>
      </c>
      <c r="G57" s="12">
        <v>7.074221E-2</v>
      </c>
      <c r="H57" s="12">
        <v>2.2255399999999998E-3</v>
      </c>
      <c r="I57" s="12">
        <v>0.12926863</v>
      </c>
      <c r="J57" s="20">
        <v>1.037386E-2</v>
      </c>
      <c r="K57" s="12">
        <v>9.0992790000000004E-2</v>
      </c>
      <c r="L57" s="12">
        <v>3.06916E-3</v>
      </c>
      <c r="M57" s="12">
        <v>0.10392208</v>
      </c>
      <c r="N57" s="20">
        <v>9.1427899999999996E-3</v>
      </c>
      <c r="O57" s="12">
        <v>5.5825979999999997E-2</v>
      </c>
      <c r="P57" s="12">
        <v>2.4404700000000001E-3</v>
      </c>
      <c r="Q57" s="12">
        <v>0.17032479</v>
      </c>
      <c r="R57" s="20">
        <v>1.8910690000000001E-2</v>
      </c>
      <c r="S57" s="12">
        <v>5.832801E-2</v>
      </c>
      <c r="T57" s="12">
        <v>9.2841399999999998E-3</v>
      </c>
      <c r="U57" s="12">
        <v>8.8979119999999995E-2</v>
      </c>
      <c r="V57" s="20">
        <v>6.6785300000000002E-3</v>
      </c>
      <c r="W57" s="12">
        <v>7.9052059999999993E-2</v>
      </c>
      <c r="X57" s="12">
        <v>6.04603E-3</v>
      </c>
      <c r="Y57" s="12">
        <v>0.13567145</v>
      </c>
      <c r="Z57" s="20">
        <v>7.3121899999999997E-3</v>
      </c>
      <c r="AA57" s="12">
        <v>0.12634517000000001</v>
      </c>
      <c r="AB57" s="162">
        <v>1.9371079999999999E-2</v>
      </c>
      <c r="AC57" s="15">
        <f t="shared" si="0"/>
        <v>0.11527438249999999</v>
      </c>
      <c r="AD57" s="47">
        <f t="shared" si="1"/>
        <v>9.6995466666666662E-3</v>
      </c>
    </row>
    <row r="60" spans="1:30" ht="16" customHeight="1" x14ac:dyDescent="0.2"/>
    <row r="61" spans="1:30" ht="16" customHeight="1" x14ac:dyDescent="0.2"/>
    <row r="62" spans="1:30" ht="16" customHeight="1" x14ac:dyDescent="0.2"/>
    <row r="63" spans="1:30" ht="16" customHeight="1" x14ac:dyDescent="0.2"/>
    <row r="64" spans="1:30" ht="16" customHeight="1" x14ac:dyDescent="0.2"/>
  </sheetData>
  <phoneticPr fontId="2" type="noConversion"/>
  <conditionalFormatting sqref="AC4:AC57">
    <cfRule type="top10" dxfId="3" priority="1" percent="1" bottom="1" rank="10"/>
    <cfRule type="cellIs" dxfId="2" priority="2" operator="lessThan">
      <formula>$AC$3</formula>
    </cfRule>
  </conditionalFormatting>
  <conditionalFormatting sqref="AD4:AD57">
    <cfRule type="top10" dxfId="1" priority="3" percent="1" bottom="1" rank="10"/>
    <cfRule type="cellIs" dxfId="0" priority="4" operator="lessThan">
      <formula>$AD$3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</vt:lpstr>
      <vt:lpstr>Samson</vt:lpstr>
      <vt:lpstr>Urban4</vt:lpstr>
      <vt:lpstr>Urban5</vt:lpstr>
      <vt:lpstr>Urban6</vt:lpstr>
      <vt:lpstr>Jasper Ridge</vt:lpstr>
      <vt:lpstr>Cuprite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Manuela Castañeda Medina</dc:creator>
  <cp:lastModifiedBy>Laura Manuela Castañeda Medina</cp:lastModifiedBy>
  <dcterms:created xsi:type="dcterms:W3CDTF">2024-11-29T12:13:26Z</dcterms:created>
  <dcterms:modified xsi:type="dcterms:W3CDTF">2025-02-09T01:40:20Z</dcterms:modified>
</cp:coreProperties>
</file>