
<file path=[Content_Types].xml><?xml version="1.0" encoding="utf-8"?>
<Types xmlns="http://schemas.openxmlformats.org/package/2006/content-types">
  <Default Extension="xml" ContentType="application/vnd.openxmlformats-officedocument.spreadsheetml.sheet.main+xml"/>
  <Default Extension="jpg" ContentType="image/jpeg"/>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215a36aaf6f48d7" /></Relationships>
</file>

<file path=xl/workbook.xml><?xml version="1.0" encoding="utf-8"?>
<x:workbook xmlns:x="http://schemas.openxmlformats.org/spreadsheetml/2006/main">
  <x:sheets>
    <x:sheet xmlns:r="http://schemas.openxmlformats.org/officeDocument/2006/relationships" name="Tóm tắt" sheetId="2" r:id="Re4d55a58853e490a"/>
    <x:sheet xmlns:r="http://schemas.openxmlformats.org/officeDocument/2006/relationships" name="Checklist GUI" sheetId="3" r:id="R8fa84f8246f64606"/>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FFFFFF"/>
      <x:name val="Carlito"/>
    </x:font>
    <x:font>
      <x:b/>
      <x:sz val="11"/>
      <x:color rgb="FFFFFFFF"/>
      <x:name val="Carlito"/>
    </x:font>
    <x:font>
      <x:b/>
      <x:sz val="11"/>
      <x:color rgb="FF17365D"/>
      <x:name val="Carlito"/>
    </x:font>
    <x:font>
      <x:b/>
      <x:sz val="12"/>
      <x:color rgb="FF17365D"/>
      <x:name val="Carlito"/>
    </x:font>
    <x:font>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1F4E78"/>
      </x:patternFill>
    </x:fill>
    <x:fill>
      <x:patternFill patternType="solid">
        <x:fgColor rgb="FFD9EAF7"/>
      </x:patternFill>
    </x:fill>
    <x:fill>
      <x:patternFill patternType="solid">
        <x:fgColor rgb="FFF5F9FC"/>
      </x:patternFill>
    </x:fill>
    <x:fill>
      <x:patternFill patternType="solid">
        <x:fgColor rgb="FFFFF2CC"/>
      </x:patternFill>
    </x:fill>
    <x:fill>
      <x:patternFill patternType="solid">
        <x:fgColor rgb="FFFFFFFF"/>
      </x:patternFill>
    </x:fill>
    <x:fill>
      <x:patternFill patternType="solid">
        <x:fgColor rgb="FFD9EAF7"/>
      </x:patternFill>
    </x:fill>
    <x:fill>
      <x:patternFill patternType="solid">
        <x:fgColor rgb="FF1F4E78"/>
      </x:patternFill>
    </x:fill>
    <x:fill>
      <x:patternFill patternType="solid">
        <x:fgColor rgb="FFF5F9FC"/>
      </x:patternFill>
    </x:fill>
  </x:fills>
  <x:borders count="9">
    <x:border/>
    <x:border>
      <x:left style="thin">
        <x:color rgb="FFB4C6D7"/>
      </x:left>
      <x:right style="thin">
        <x:color rgb="FFB4C6D7"/>
      </x:right>
      <x:top style="thin">
        <x:color rgb="FFB4C6D7"/>
      </x:top>
      <x:bottom style="thin">
        <x:color rgb="FFB4C6D7"/>
      </x:bottom>
    </x:border>
    <x:border>
      <x:left style="thin">
        <x:color rgb="FFB4C6D7"/>
      </x:left>
      <x:right style="thin">
        <x:color rgb="FFB4C6D7"/>
      </x:right>
      <x:top style="thin">
        <x:color rgb="FFB4C6D7"/>
      </x:top>
      <x:bottom style="thin">
        <x:color rgb="FFD9E2F3"/>
      </x:bottom>
    </x:border>
    <x:border>
      <x:left style="thin">
        <x:color rgb="FFB4C6D7"/>
      </x:left>
      <x:top style="thin">
        <x:color rgb="FFD9E2F3"/>
      </x:top>
      <x:bottom style="thin">
        <x:color rgb="FFD9E2F3"/>
      </x:bottom>
    </x:border>
    <x:border>
      <x:right style="thin">
        <x:color rgb="FFB4C6D7"/>
      </x:right>
      <x:top style="thin">
        <x:color rgb="FFD9E2F3"/>
      </x:top>
      <x:bottom style="thin">
        <x:color rgb="FFD9E2F3"/>
      </x:bottom>
    </x:border>
    <x:border>
      <x:bottom style="thin">
        <x:color rgb="FFD9E2F3"/>
      </x:bottom>
    </x:border>
    <x:border>
      <x:top style="thin">
        <x:color rgb="FFD9E2F3"/>
      </x:top>
      <x:bottom style="thin">
        <x:color rgb="FFD9E2F3"/>
      </x:bottom>
    </x:border>
    <x:border>
      <x:top style="medium">
        <x:color rgb="FF1F4E78"/>
      </x:top>
      <x:bottom style="thin">
        <x:color rgb="FFD9E2F3"/>
      </x:bottom>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7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2" fillId="3" borderId="2" xfId="0" applyNumberFormat="1" applyFont="1" applyFill="1" applyBorder="1" applyAlignment="1">
      <x:alignment horizontal="center" vertical="center" wrapText="1"/>
    </x:xf>
    <x:xf numFmtId="0" fontId="3" fillId="4" borderId="3" xfId="0" applyNumberFormat="1" applyFont="1" applyFill="1" applyBorder="1" applyAlignment="1">
      <x:alignment vertical="top" wrapText="1"/>
    </x:xf>
    <x:xf numFmtId="0" fontId="0" fillId="5" borderId="4" xfId="0" applyNumberFormat="1" applyFont="1" applyFill="1" applyBorder="1" applyAlignment="1">
      <x:alignment vertical="top" wrapText="1"/>
    </x:xf>
    <x:xf numFmtId="0" fontId="0" fillId="0" borderId="5" xfId="0" applyNumberFormat="1" applyFont="1" applyFill="1" applyBorder="1"/>
    <x:xf numFmtId="0" fontId="0" fillId="0" borderId="6"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0" fontId="0" fillId="6" borderId="5" xfId="0" applyNumberFormat="1" applyFont="1" applyFill="1" applyBorder="1" applyAlignment="1">
      <x:alignment horizontal="center" vertical="top" wrapText="1"/>
    </x:xf>
    <x:xf numFmtId="0" fontId="0" fillId="6" borderId="6" xfId="0" applyNumberFormat="1" applyFont="1" applyFill="1" applyBorder="1" applyAlignment="1">
      <x:alignment horizontal="center" vertical="top" wrapText="1"/>
    </x:xf>
    <x:xf numFmtId="0" fontId="4" fillId="5" borderId="0" xfId="0" applyNumberFormat="1" applyFont="1" applyFill="1" applyBorder="1"/>
    <x:xf numFmtId="0" fontId="4" fillId="5" borderId="0" xfId="0" applyNumberFormat="1" applyFont="1" applyFill="1" applyBorder="1" applyAlignment="1">
      <x:alignment horizontal="center"/>
    </x:xf>
    <x:xf numFmtId="0" fontId="0" fillId="0" borderId="0" xfId="0" applyNumberFormat="1" applyFont="1" applyFill="1" applyBorder="1" applyAlignment="1">
      <x:alignment horizontal="center"/>
    </x:xf>
    <x:xf numFmtId="0" fontId="3" fillId="4" borderId="3" xfId="0" applyNumberFormat="1" applyFont="1" applyFill="1" applyBorder="1"/>
    <x:xf numFmtId="0" fontId="4" fillId="5" borderId="4" xfId="0" applyNumberFormat="1" applyFont="1" applyFill="1" applyBorder="1" applyAlignment="1">
      <x:alignment horizontal="center"/>
    </x:xf>
    <x:xf numFmtId="0" fontId="0" fillId="0" borderId="4" xfId="0" applyNumberFormat="1" applyFont="1" applyFill="1" applyBorder="1" applyAlignment="1">
      <x:alignment horizontal="center"/>
    </x:xf>
    <x:xf numFmtId="0" fontId="0" fillId="0" borderId="6" xfId="0" applyNumberFormat="1" applyFont="1" applyFill="1" applyBorder="1" applyAlignment="1">
      <x:alignment horizontal="center"/>
    </x:xf>
    <x:xf numFmtId="0" fontId="0" fillId="0" borderId="4" xfId="0" applyNumberFormat="1" applyFont="1" applyFill="1" applyBorder="1"/>
    <x:xf numFmtId="0" fontId="1" fillId="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3" fillId="4" borderId="3" xfId="0" applyNumberFormat="1" applyFont="1" applyFill="1" applyBorder="1" applyAlignment="1">
      <x:alignment wrapText="1"/>
    </x:xf>
    <x:xf numFmtId="0" fontId="4" fillId="5" borderId="4" xfId="0" applyNumberFormat="1" applyFont="1" applyFill="1" applyBorder="1" applyAlignment="1">
      <x:alignment horizontal="center" wrapText="1"/>
    </x:xf>
    <x:xf numFmtId="0" fontId="0" fillId="0" borderId="4" xfId="0" applyNumberFormat="1" applyFont="1" applyFill="1" applyBorder="1" applyAlignment="1">
      <x:alignment horizontal="center" wrapText="1"/>
    </x:xf>
    <x:xf numFmtId="0" fontId="0" fillId="0" borderId="6" xfId="0" applyNumberFormat="1" applyFont="1" applyFill="1" applyBorder="1" applyAlignment="1">
      <x:alignment horizontal="center" wrapText="1"/>
    </x:xf>
    <x:xf numFmtId="0" fontId="0" fillId="0" borderId="4" xfId="0" applyNumberFormat="1" applyFont="1" applyFill="1" applyBorder="1" applyAlignment="1">
      <x:alignment wrapText="1"/>
    </x:xf>
    <x:xf numFmtId="0" fontId="0" fillId="0" borderId="0"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4" fillId="5" borderId="4" xfId="0" applyNumberFormat="1" applyFont="1" applyFill="1" applyBorder="1" applyAlignment="1">
      <x:alignment horizontal="center" vertical="center" wrapText="1"/>
    </x:xf>
    <x:xf numFmtId="0" fontId="0" fillId="0" borderId="4" xfId="0" applyNumberFormat="1" applyFont="1" applyFill="1" applyBorder="1" applyAlignment="1">
      <x:alignment horizontal="center" vertical="center" wrapText="1"/>
    </x:xf>
    <x:xf numFmtId="0" fontId="0" fillId="0" borderId="6" xfId="0" applyNumberFormat="1" applyFont="1" applyFill="1" applyBorder="1" applyAlignment="1">
      <x:alignment horizontal="center" vertical="center" wrapText="1"/>
    </x:xf>
    <x:xf numFmtId="0" fontId="0" fillId="0" borderId="4" xfId="0" applyNumberFormat="1" applyFont="1" applyFill="1" applyBorder="1" applyAlignment="1">
      <x:alignment vertical="center" wrapText="1"/>
    </x:xf>
    <x:xf numFmtId="0" fontId="2" fillId="3" borderId="0" xfId="0" applyNumberFormat="1" applyFont="1" applyFill="1" applyBorder="1" applyAlignment="1">
      <x:alignment vertical="center"/>
    </x:xf>
    <x:xf numFmtId="0" fontId="0" fillId="7" borderId="0" xfId="0" applyNumberFormat="1" applyFont="1" applyFill="1" applyBorder="1"/>
    <x:xf numFmtId="0" fontId="0" fillId="7" borderId="1" xfId="0" applyNumberFormat="1" applyFont="1" applyFill="1" applyBorder="1"/>
    <x:xf numFmtId="0" fontId="0" fillId="7" borderId="1" xfId="0" applyNumberFormat="1" applyFont="1" applyFill="1" applyBorder="1" applyAlignment="1">
      <x:alignment wrapText="1"/>
    </x:xf>
    <x:xf numFmtId="0" fontId="0" fillId="7" borderId="1" xfId="0" applyNumberFormat="1" applyFont="1" applyFill="1" applyBorder="1" applyAlignment="1">
      <x:alignment vertical="top" wrapText="1"/>
    </x:xf>
    <x:xf numFmtId="0" fontId="0" fillId="0" borderId="7" xfId="0" applyNumberFormat="1" applyFont="1" applyFill="1" applyBorder="1" applyAlignment="1">
      <x:alignment horizontal="center" vertical="top" wrapText="1"/>
    </x:xf>
    <x:xf numFmtId="0" fontId="0" fillId="0" borderId="7" xfId="0" applyNumberFormat="1" applyFont="1" applyFill="1" applyBorder="1" applyAlignment="1">
      <x:alignment vertical="top" wrapText="1"/>
    </x:xf>
    <x:xf numFmtId="0" fontId="0" fillId="6" borderId="7" xfId="0" applyNumberFormat="1" applyFont="1" applyFill="1" applyBorder="1" applyAlignment="1">
      <x:alignment horizontal="center" vertical="top" wrapText="1"/>
    </x:xf>
    <x:xf numFmtId="0" fontId="0"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left" vertical="center" wrapText="1"/>
    </x:xf>
    <x:xf numFmtId="0" fontId="0" fillId="9" borderId="0" xfId="0" applyNumberFormat="1" applyFont="1" applyFill="1" applyBorder="1" applyAlignment="1">
      <x:alignment vertical="center" wrapText="1"/>
    </x:xf>
    <x:xf numFmtId="0" fontId="2" fillId="9" borderId="0" xfId="0" applyNumberFormat="1" applyFont="1" applyFill="1" applyBorder="1" applyAlignment="1">
      <x:alignment vertical="center" wrapText="1"/>
    </x:xf>
    <x:xf numFmtId="0" fontId="2" fillId="9" borderId="1" xfId="0" applyNumberFormat="1" applyFont="1" applyFill="1" applyBorder="1" applyAlignment="1">
      <x:alignment vertical="center" wrapText="1"/>
    </x:xf>
    <x:xf numFmtId="0" fontId="2" fillId="9" borderId="1" xfId="0" applyNumberFormat="1" applyFont="1" applyFill="1" applyBorder="1" applyAlignment="1">
      <x:alignment horizontal="center" vertical="center" wrapText="1"/>
    </x:xf>
    <x:xf numFmtId="0" fontId="0" fillId="10" borderId="0" xfId="0" applyNumberFormat="1" applyFont="1" applyFill="1" applyBorder="1" applyAlignment="1">
      <x:alignment vertical="center" wrapText="1"/>
    </x:xf>
    <x:xf numFmtId="0" fontId="5" fillId="10" borderId="0" xfId="0" applyNumberFormat="1" applyFont="1" applyFill="1" applyBorder="1" applyAlignment="1">
      <x:alignment vertical="center" wrapText="1"/>
    </x:xf>
    <x:xf numFmtId="0" fontId="5" fillId="10" borderId="8" xfId="0" applyNumberFormat="1" applyFont="1" applyFill="1" applyBorder="1" applyAlignment="1">
      <x:alignment vertical="center" wrapText="1"/>
    </x:xf>
    <x:xf numFmtId="0" fontId="5" fillId="10" borderId="8" xfId="0" applyNumberFormat="1" applyFont="1" applyFill="1" applyBorder="1" applyAlignment="1">
      <x:alignment horizontal="left" vertical="center" wrapText="1"/>
    </x:xf>
    <x:xf numFmtId="0" fontId="3" fillId="8" borderId="1" xfId="0" applyNumberFormat="1" applyFont="1" applyFill="1" applyBorder="1" applyAlignment="1">
      <x:alignment vertical="center" wrapText="1"/>
    </x:xf>
  </x:cellXfs>
  <x:cellStyles count="1">
    <x:cellStyle name="Normal" xfId="0"/>
  </x:cellStyles>
  <x:dxfs count="4">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57726830be42f1" /><Relationship Type="http://schemas.openxmlformats.org/officeDocument/2006/relationships/theme" Target="/xl/theme/theme1.xml" Id="R3d0e73b7ce20467d" /><Relationship Type="http://schemas.openxmlformats.org/officeDocument/2006/relationships/sharedStrings" Target="/xl/sharedStrings.xml" Id="R434d5b0641e04d7f" /><Relationship Type="http://schemas.openxmlformats.org/officeDocument/2006/relationships/worksheet" Target="/xl/worksheets/sheet1.xml" Id="Re4d55a58853e490a" /><Relationship Type="http://schemas.openxmlformats.org/officeDocument/2006/relationships/worksheet" Target="/xl/worksheets/sheet2.xml" Id="R8fa84f8246f64606" /></Relationships>
</file>

<file path=xl/drawings/_rels/drawing1.xml.rels>&#65279;<?xml version="1.0" encoding="utf-8"?><Relationships xmlns="http://schemas.openxmlformats.org/package/2006/relationships"><Relationship Type="http://schemas.openxmlformats.org/officeDocument/2006/relationships/image" Target="/xl/media/image.jpg" Id="Rbb1d6c85bbe34a89" /><Relationship Type="http://schemas.openxmlformats.org/officeDocument/2006/relationships/image" Target="/xl/media/image2.jpg" Id="R8ec8433706694929" /><Relationship Type="http://schemas.openxmlformats.org/officeDocument/2006/relationships/image" Target="/xl/media/image3.jpg" Id="R21cb85a48f9e4c29" /><Relationship Type="http://schemas.openxmlformats.org/officeDocument/2006/relationships/image" Target="/xl/media/image4.jpg" Id="Rdc8894a919e74b98" /><Relationship Type="http://schemas.openxmlformats.org/officeDocument/2006/relationships/image" Target="/xl/media/image5.jpg" Id="R503539d53da3422a" /><Relationship Type="http://schemas.openxmlformats.org/officeDocument/2006/relationships/image" Target="/xl/media/image.png" Id="Rf5fd505cc2164a25" /><Relationship Type="http://schemas.openxmlformats.org/officeDocument/2006/relationships/image" Target="/xl/media/image6.jpg" Id="R50ad93a47d774eed" /><Relationship Type="http://schemas.openxmlformats.org/officeDocument/2006/relationships/image" Target="/xl/media/image7.jpg" Id="R31473fba752749a6" /><Relationship Type="http://schemas.openxmlformats.org/officeDocument/2006/relationships/image" Target="/xl/media/image8.jpg" Id="Rb39afaedb3504f09" /><Relationship Type="http://schemas.openxmlformats.org/officeDocument/2006/relationships/image" Target="/xl/media/image9.jpg" Id="Rf5bd2a5711634d12" /><Relationship Type="http://schemas.openxmlformats.org/officeDocument/2006/relationships/image" Target="/xl/media/image10.jpg" Id="R1ae93e8a4a544b7a" /><Relationship Type="http://schemas.openxmlformats.org/officeDocument/2006/relationships/image" Target="/xl/media/image11.jpg" Id="R7fb302dd6cf24581" /><Relationship Type="http://schemas.openxmlformats.org/officeDocument/2006/relationships/image" Target="/xl/media/image12.jpg" Id="R6c90c22dd31144d9" /><Relationship Type="http://schemas.openxmlformats.org/officeDocument/2006/relationships/image" Target="/xl/media/image13.jpg" Id="R54b20732f7ac418d" /><Relationship Type="http://schemas.openxmlformats.org/officeDocument/2006/relationships/image" Target="/xl/media/image14.jpg" Id="Rc7823391a2c74d10" /><Relationship Type="http://schemas.openxmlformats.org/officeDocument/2006/relationships/image" Target="/xl/media/image15.jpg" Id="R709abaceb58c4227" /><Relationship Type="http://schemas.openxmlformats.org/officeDocument/2006/relationships/image" Target="/xl/media/image16.jpg" Id="R317744378d2d4ccf" /><Relationship Type="http://schemas.openxmlformats.org/officeDocument/2006/relationships/image" Target="/xl/media/image17.jpg" Id="Rc8c6a55b64c64fcd" /><Relationship Type="http://schemas.openxmlformats.org/officeDocument/2006/relationships/image" Target="/xl/media/image18.jpg" Id="R2a151b5f2ab845fb" /><Relationship Type="http://schemas.openxmlformats.org/officeDocument/2006/relationships/image" Target="/xl/media/image19.jpg" Id="R0ea2daef0f9c447e" /><Relationship Type="http://schemas.openxmlformats.org/officeDocument/2006/relationships/image" Target="/xl/media/image20.jpg" Id="R5e1c7edb02154cad" /><Relationship Type="http://schemas.openxmlformats.org/officeDocument/2006/relationships/image" Target="/xl/media/image21.jpg" Id="Rbc93343b28074afe" /><Relationship Type="http://schemas.openxmlformats.org/officeDocument/2006/relationships/image" Target="/xl/media/image22.jpg" Id="R3f3d8d1b73304813" /></Relationships>
</file>

<file path=xl/drawings/drawing1.xml><?xml version="1.0" encoding="utf-8"?>
<xdr:wsDr xmlns:xdr="http://schemas.openxmlformats.org/drawingml/2006/spreadsheetDrawing">
  <xdr:oneCellAnchor>
    <xdr:from>
      <xdr:col>8</xdr:col>
      <xdr:colOff>76200</xdr:colOff>
      <xdr:row>1</xdr:row>
      <xdr:rowOff>76200</xdr:rowOff>
    </xdr:from>
    <xdr:ext cx="3429000" cy="1943100"/>
    <xdr:pic>
      <xdr:nvPicPr>
        <xdr:cNvPr id="1" name="a758bdbb-9d7c-40af-9f25-fdf7a930f31e"/>
        <xdr:cNvPicPr>
          <a:picLocks xmlns:a="http://schemas.openxmlformats.org/drawingml/2006/main" noChangeAspect="1"/>
        </xdr:cNvPicPr>
      </xdr:nvPicPr>
      <xdr:blipFill>
        <a:blip xmlns:r="http://schemas.openxmlformats.org/officeDocument/2006/relationships" xmlns:a="http://schemas.openxmlformats.org/drawingml/2006/main" r:embed="Rbb1d6c85bbe34a89"/>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3</xdr:row>
      <xdr:rowOff>76200</xdr:rowOff>
    </xdr:from>
    <xdr:ext cx="1485900" cy="4857750"/>
    <xdr:pic>
      <xdr:nvPicPr>
        <xdr:cNvPr id="2" name="34e57ce6-0fd7-47d5-b766-a1536c1dbd93"/>
        <xdr:cNvPicPr>
          <a:picLocks xmlns:a="http://schemas.openxmlformats.org/drawingml/2006/main" noChangeAspect="1"/>
        </xdr:cNvPicPr>
      </xdr:nvPicPr>
      <xdr:blipFill>
        <a:blip xmlns:r="http://schemas.openxmlformats.org/officeDocument/2006/relationships" xmlns:a="http://schemas.openxmlformats.org/drawingml/2006/main" r:embed="R8ec8433706694929"/>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5</xdr:row>
      <xdr:rowOff>76200</xdr:rowOff>
    </xdr:from>
    <xdr:ext cx="3429000" cy="1933575"/>
    <xdr:pic>
      <xdr:nvPicPr>
        <xdr:cNvPr id="3" name="dfbb6bc4-cd58-484c-87a8-728c89840b35"/>
        <xdr:cNvPicPr>
          <a:picLocks xmlns:a="http://schemas.openxmlformats.org/drawingml/2006/main" noChangeAspect="1"/>
        </xdr:cNvPicPr>
      </xdr:nvPicPr>
      <xdr:blipFill>
        <a:blip xmlns:r="http://schemas.openxmlformats.org/officeDocument/2006/relationships" xmlns:a="http://schemas.openxmlformats.org/drawingml/2006/main" r:embed="R21cb85a48f9e4c29"/>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9</xdr:row>
      <xdr:rowOff>76200</xdr:rowOff>
    </xdr:from>
    <xdr:ext cx="3429000" cy="1943100"/>
    <xdr:pic>
      <xdr:nvPicPr>
        <xdr:cNvPr id="4" name="ad5f7f66-13ac-48b3-9f50-77d81e764afc"/>
        <xdr:cNvPicPr>
          <a:picLocks xmlns:a="http://schemas.openxmlformats.org/drawingml/2006/main" noChangeAspect="1"/>
        </xdr:cNvPicPr>
      </xdr:nvPicPr>
      <xdr:blipFill>
        <a:blip xmlns:r="http://schemas.openxmlformats.org/officeDocument/2006/relationships" xmlns:a="http://schemas.openxmlformats.org/drawingml/2006/main" r:embed="Rdc8894a919e74b98"/>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11</xdr:row>
      <xdr:rowOff>76200</xdr:rowOff>
    </xdr:from>
    <xdr:ext cx="3429000" cy="1933575"/>
    <xdr:pic>
      <xdr:nvPicPr>
        <xdr:cNvPr id="5" name="5e096f84-d366-4b29-b66e-60f49f3fb7ad"/>
        <xdr:cNvPicPr>
          <a:picLocks xmlns:a="http://schemas.openxmlformats.org/drawingml/2006/main" noChangeAspect="1"/>
        </xdr:cNvPicPr>
      </xdr:nvPicPr>
      <xdr:blipFill>
        <a:blip xmlns:r="http://schemas.openxmlformats.org/officeDocument/2006/relationships" xmlns:a="http://schemas.openxmlformats.org/drawingml/2006/main" r:embed="R503539d53da3422a"/>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14</xdr:row>
      <xdr:rowOff>76200</xdr:rowOff>
    </xdr:from>
    <xdr:ext cx="3429000" cy="2076450"/>
    <xdr:pic>
      <xdr:nvPicPr>
        <xdr:cNvPr id="6" name="767996df-017e-44a5-aac1-29d37b5d79b2"/>
        <xdr:cNvPicPr>
          <a:picLocks xmlns:a="http://schemas.openxmlformats.org/drawingml/2006/main" noChangeAspect="1"/>
        </xdr:cNvPicPr>
      </xdr:nvPicPr>
      <xdr:blipFill>
        <a:blip xmlns:r="http://schemas.openxmlformats.org/officeDocument/2006/relationships" xmlns:a="http://schemas.openxmlformats.org/drawingml/2006/main" r:embed="Rf5fd505cc2164a25"/>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16</xdr:row>
      <xdr:rowOff>76200</xdr:rowOff>
    </xdr:from>
    <xdr:ext cx="3429000" cy="2143125"/>
    <xdr:pic>
      <xdr:nvPicPr>
        <xdr:cNvPr id="7" name="ce1df0f6-4ab3-4eed-8458-f63dbd383b57"/>
        <xdr:cNvPicPr>
          <a:picLocks xmlns:a="http://schemas.openxmlformats.org/drawingml/2006/main" noChangeAspect="1"/>
        </xdr:cNvPicPr>
      </xdr:nvPicPr>
      <xdr:blipFill>
        <a:blip xmlns:r="http://schemas.openxmlformats.org/officeDocument/2006/relationships" xmlns:a="http://schemas.openxmlformats.org/drawingml/2006/main" r:embed="R50ad93a47d774eed"/>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19</xdr:row>
      <xdr:rowOff>76200</xdr:rowOff>
    </xdr:from>
    <xdr:ext cx="3429000" cy="1943100"/>
    <xdr:pic>
      <xdr:nvPicPr>
        <xdr:cNvPr id="8" name="1b0f3591-23fb-49ad-b55b-9bb7be27a0c2"/>
        <xdr:cNvPicPr>
          <a:picLocks xmlns:a="http://schemas.openxmlformats.org/drawingml/2006/main" noChangeAspect="1"/>
        </xdr:cNvPicPr>
      </xdr:nvPicPr>
      <xdr:blipFill>
        <a:blip xmlns:r="http://schemas.openxmlformats.org/officeDocument/2006/relationships" xmlns:a="http://schemas.openxmlformats.org/drawingml/2006/main" r:embed="R31473fba752749a6"/>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20</xdr:row>
      <xdr:rowOff>76200</xdr:rowOff>
    </xdr:from>
    <xdr:ext cx="3429000" cy="1943100"/>
    <xdr:pic>
      <xdr:nvPicPr>
        <xdr:cNvPr id="9" name="82a260b5-a3ea-4a97-b6d3-8922fa97b565"/>
        <xdr:cNvPicPr>
          <a:picLocks xmlns:a="http://schemas.openxmlformats.org/drawingml/2006/main" noChangeAspect="1"/>
        </xdr:cNvPicPr>
      </xdr:nvPicPr>
      <xdr:blipFill>
        <a:blip xmlns:r="http://schemas.openxmlformats.org/officeDocument/2006/relationships" xmlns:a="http://schemas.openxmlformats.org/drawingml/2006/main" r:embed="Rb39afaedb3504f09"/>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21</xdr:row>
      <xdr:rowOff>76200</xdr:rowOff>
    </xdr:from>
    <xdr:ext cx="3429000" cy="1933575"/>
    <xdr:pic>
      <xdr:nvPicPr>
        <xdr:cNvPr id="10" name="63b79fa6-28f9-4054-b8d9-50a2624aab6a"/>
        <xdr:cNvPicPr>
          <a:picLocks xmlns:a="http://schemas.openxmlformats.org/drawingml/2006/main" noChangeAspect="1"/>
        </xdr:cNvPicPr>
      </xdr:nvPicPr>
      <xdr:blipFill>
        <a:blip xmlns:r="http://schemas.openxmlformats.org/officeDocument/2006/relationships" xmlns:a="http://schemas.openxmlformats.org/drawingml/2006/main" r:embed="Rf5bd2a5711634d12"/>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22</xdr:row>
      <xdr:rowOff>76200</xdr:rowOff>
    </xdr:from>
    <xdr:ext cx="3429000" cy="1933575"/>
    <xdr:pic>
      <xdr:nvPicPr>
        <xdr:cNvPr id="11" name="d6bcc6a3-ec94-42d9-8034-d1d6aabf7bd1"/>
        <xdr:cNvPicPr>
          <a:picLocks xmlns:a="http://schemas.openxmlformats.org/drawingml/2006/main" noChangeAspect="1"/>
        </xdr:cNvPicPr>
      </xdr:nvPicPr>
      <xdr:blipFill>
        <a:blip xmlns:r="http://schemas.openxmlformats.org/officeDocument/2006/relationships" xmlns:a="http://schemas.openxmlformats.org/drawingml/2006/main" r:embed="R1ae93e8a4a544b7a"/>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23</xdr:row>
      <xdr:rowOff>76200</xdr:rowOff>
    </xdr:from>
    <xdr:ext cx="3429000" cy="1933575"/>
    <xdr:pic>
      <xdr:nvPicPr>
        <xdr:cNvPr id="12" name="45babe1d-bc24-4578-a266-e3b62a4f7e60"/>
        <xdr:cNvPicPr>
          <a:picLocks xmlns:a="http://schemas.openxmlformats.org/drawingml/2006/main" noChangeAspect="1"/>
        </xdr:cNvPicPr>
      </xdr:nvPicPr>
      <xdr:blipFill>
        <a:blip xmlns:r="http://schemas.openxmlformats.org/officeDocument/2006/relationships" xmlns:a="http://schemas.openxmlformats.org/drawingml/2006/main" r:embed="R7fb302dd6cf24581"/>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24</xdr:row>
      <xdr:rowOff>76200</xdr:rowOff>
    </xdr:from>
    <xdr:ext cx="3429000" cy="1933575"/>
    <xdr:pic>
      <xdr:nvPicPr>
        <xdr:cNvPr id="13" name="c2227f84-eac9-46c2-831b-8dbdf99f09eb"/>
        <xdr:cNvPicPr>
          <a:picLocks xmlns:a="http://schemas.openxmlformats.org/drawingml/2006/main" noChangeAspect="1"/>
        </xdr:cNvPicPr>
      </xdr:nvPicPr>
      <xdr:blipFill>
        <a:blip xmlns:r="http://schemas.openxmlformats.org/officeDocument/2006/relationships" xmlns:a="http://schemas.openxmlformats.org/drawingml/2006/main" r:embed="R6c90c22dd31144d9"/>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29</xdr:row>
      <xdr:rowOff>76200</xdr:rowOff>
    </xdr:from>
    <xdr:ext cx="3429000" cy="1933575"/>
    <xdr:pic>
      <xdr:nvPicPr>
        <xdr:cNvPr id="14" name="5059e6e4-684f-43a2-a06a-3b6572a6752b"/>
        <xdr:cNvPicPr>
          <a:picLocks xmlns:a="http://schemas.openxmlformats.org/drawingml/2006/main" noChangeAspect="1"/>
        </xdr:cNvPicPr>
      </xdr:nvPicPr>
      <xdr:blipFill>
        <a:blip xmlns:r="http://schemas.openxmlformats.org/officeDocument/2006/relationships" xmlns:a="http://schemas.openxmlformats.org/drawingml/2006/main" r:embed="R54b20732f7ac418d"/>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30</xdr:row>
      <xdr:rowOff>76200</xdr:rowOff>
    </xdr:from>
    <xdr:ext cx="3429000" cy="4171950"/>
    <xdr:pic>
      <xdr:nvPicPr>
        <xdr:cNvPr id="15" name="add66dd1-7c01-403a-8bca-c59f0fd15e49"/>
        <xdr:cNvPicPr>
          <a:picLocks xmlns:a="http://schemas.openxmlformats.org/drawingml/2006/main" noChangeAspect="1"/>
        </xdr:cNvPicPr>
      </xdr:nvPicPr>
      <xdr:blipFill>
        <a:blip xmlns:r="http://schemas.openxmlformats.org/officeDocument/2006/relationships" xmlns:a="http://schemas.openxmlformats.org/drawingml/2006/main" r:embed="Rc7823391a2c74d10"/>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35</xdr:row>
      <xdr:rowOff>76200</xdr:rowOff>
    </xdr:from>
    <xdr:ext cx="3429000" cy="1943100"/>
    <xdr:pic>
      <xdr:nvPicPr>
        <xdr:cNvPr id="16" name="8174d376-e082-478c-a7fc-265059dd6eb0"/>
        <xdr:cNvPicPr>
          <a:picLocks xmlns:a="http://schemas.openxmlformats.org/drawingml/2006/main" noChangeAspect="1"/>
        </xdr:cNvPicPr>
      </xdr:nvPicPr>
      <xdr:blipFill>
        <a:blip xmlns:r="http://schemas.openxmlformats.org/officeDocument/2006/relationships" xmlns:a="http://schemas.openxmlformats.org/drawingml/2006/main" r:embed="R709abaceb58c4227"/>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36</xdr:row>
      <xdr:rowOff>76200</xdr:rowOff>
    </xdr:from>
    <xdr:ext cx="3429000" cy="1933575"/>
    <xdr:pic>
      <xdr:nvPicPr>
        <xdr:cNvPr id="17" name="b2cea16d-ea37-4ccd-921f-b11447f4aea8"/>
        <xdr:cNvPicPr>
          <a:picLocks xmlns:a="http://schemas.openxmlformats.org/drawingml/2006/main" noChangeAspect="1"/>
        </xdr:cNvPicPr>
      </xdr:nvPicPr>
      <xdr:blipFill>
        <a:blip xmlns:r="http://schemas.openxmlformats.org/officeDocument/2006/relationships" xmlns:a="http://schemas.openxmlformats.org/drawingml/2006/main" r:embed="R317744378d2d4ccf"/>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38</xdr:row>
      <xdr:rowOff>76200</xdr:rowOff>
    </xdr:from>
    <xdr:ext cx="3429000" cy="1943100"/>
    <xdr:pic>
      <xdr:nvPicPr>
        <xdr:cNvPr id="18" name="e54a8428-2799-42bd-b48a-857079911b77"/>
        <xdr:cNvPicPr>
          <a:picLocks xmlns:a="http://schemas.openxmlformats.org/drawingml/2006/main" noChangeAspect="1"/>
        </xdr:cNvPicPr>
      </xdr:nvPicPr>
      <xdr:blipFill>
        <a:blip xmlns:r="http://schemas.openxmlformats.org/officeDocument/2006/relationships" xmlns:a="http://schemas.openxmlformats.org/drawingml/2006/main" r:embed="Rc8c6a55b64c64fcd"/>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39</xdr:row>
      <xdr:rowOff>76200</xdr:rowOff>
    </xdr:from>
    <xdr:ext cx="3429000" cy="1943100"/>
    <xdr:pic>
      <xdr:nvPicPr>
        <xdr:cNvPr id="19" name="5b385c8e-bdb7-4066-81ff-393e40c7cd85"/>
        <xdr:cNvPicPr>
          <a:picLocks xmlns:a="http://schemas.openxmlformats.org/drawingml/2006/main" noChangeAspect="1"/>
        </xdr:cNvPicPr>
      </xdr:nvPicPr>
      <xdr:blipFill>
        <a:blip xmlns:r="http://schemas.openxmlformats.org/officeDocument/2006/relationships" xmlns:a="http://schemas.openxmlformats.org/drawingml/2006/main" r:embed="R2a151b5f2ab845fb"/>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42</xdr:row>
      <xdr:rowOff>76200</xdr:rowOff>
    </xdr:from>
    <xdr:ext cx="3429000" cy="2143125"/>
    <xdr:pic>
      <xdr:nvPicPr>
        <xdr:cNvPr id="20" name="11cb8501-9243-4384-8e04-d0bc4938d81b"/>
        <xdr:cNvPicPr>
          <a:picLocks xmlns:a="http://schemas.openxmlformats.org/drawingml/2006/main" noChangeAspect="1"/>
        </xdr:cNvPicPr>
      </xdr:nvPicPr>
      <xdr:blipFill>
        <a:blip xmlns:r="http://schemas.openxmlformats.org/officeDocument/2006/relationships" xmlns:a="http://schemas.openxmlformats.org/drawingml/2006/main" r:embed="R0ea2daef0f9c447e"/>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47</xdr:row>
      <xdr:rowOff>76200</xdr:rowOff>
    </xdr:from>
    <xdr:ext cx="3429000" cy="2143125"/>
    <xdr:pic>
      <xdr:nvPicPr>
        <xdr:cNvPr id="21" name="9a7647cb-660d-4e63-a450-ca79c990217c"/>
        <xdr:cNvPicPr>
          <a:picLocks xmlns:a="http://schemas.openxmlformats.org/drawingml/2006/main" noChangeAspect="1"/>
        </xdr:cNvPicPr>
      </xdr:nvPicPr>
      <xdr:blipFill>
        <a:blip xmlns:r="http://schemas.openxmlformats.org/officeDocument/2006/relationships" xmlns:a="http://schemas.openxmlformats.org/drawingml/2006/main" r:embed="R5e1c7edb02154cad"/>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49</xdr:row>
      <xdr:rowOff>76200</xdr:rowOff>
    </xdr:from>
    <xdr:ext cx="3429000" cy="2143125"/>
    <xdr:pic>
      <xdr:nvPicPr>
        <xdr:cNvPr id="22" name="d40bdba7-f770-474b-90cb-5d703c6001bb"/>
        <xdr:cNvPicPr>
          <a:picLocks xmlns:a="http://schemas.openxmlformats.org/drawingml/2006/main" noChangeAspect="1"/>
        </xdr:cNvPicPr>
      </xdr:nvPicPr>
      <xdr:blipFill>
        <a:blip xmlns:r="http://schemas.openxmlformats.org/officeDocument/2006/relationships" xmlns:a="http://schemas.openxmlformats.org/drawingml/2006/main" r:embed="Rbc93343b28074afe"/>
        <a:stretch xmlns:a="http://schemas.openxmlformats.org/drawingml/2006/main">
          <a:fillRect/>
        </a:stretch>
      </xdr:blipFill>
      <xdr:spPr>
        <a:prstGeom xmlns:a="http://schemas.openxmlformats.org/drawingml/2006/main" prst="rect"/>
      </xdr:spPr>
    </xdr:pic>
    <xdr:clientData/>
  </xdr:oneCellAnchor>
  <xdr:oneCellAnchor>
    <xdr:from>
      <xdr:col>8</xdr:col>
      <xdr:colOff>76200</xdr:colOff>
      <xdr:row>50</xdr:row>
      <xdr:rowOff>76200</xdr:rowOff>
    </xdr:from>
    <xdr:ext cx="3429000" cy="1943100"/>
    <xdr:pic>
      <xdr:nvPicPr>
        <xdr:cNvPr id="23" name="4f7bef17-0366-4a38-beac-155e13ef68ba"/>
        <xdr:cNvPicPr>
          <a:picLocks xmlns:a="http://schemas.openxmlformats.org/drawingml/2006/main" noChangeAspect="1"/>
        </xdr:cNvPicPr>
      </xdr:nvPicPr>
      <xdr:blipFill>
        <a:blip xmlns:r="http://schemas.openxmlformats.org/officeDocument/2006/relationships" xmlns:a="http://schemas.openxmlformats.org/drawingml/2006/main" r:embed="R3f3d8d1b73304813"/>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1" name="GuiChecklistTable" displayName="GuiChecklistTable" ref="A1:I53" headerRowCount="1" totalsRowCount="0" totalsRowShown="0">
  <x:autoFilter ref="A1:I53"/>
  <x:tableColumns count="9">
    <x:tableColumn id="1" name="ID"/>
    <x:tableColumn id="2" name="IA"/>
    <x:tableColumn id="3" name="Màn hình"/>
    <x:tableColumn id="4" name="Vai trò"/>
    <x:tableColumn id="5" name="Hạng mục kiểm tra"/>
    <x:tableColumn id="6" name="Kết quả mong đợi"/>
    <x:tableColumn id="7" name="Trạng thái"/>
    <x:tableColumn id="8" name="Ghi chú"/>
    <x:tableColumn id="9" name="Bằng chứ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a263c85db07b40bc" /><Relationship Type="http://schemas.openxmlformats.org/officeDocument/2006/relationships/table" Target="/xl/tables/table1.xml" Id="R53497974afb94902" /></Relationships>
</file>

<file path=xl/worksheets/sheet1.xml><?xml version="1.0" encoding="utf-8"?>
<x:worksheet xmlns:x="http://schemas.openxmlformats.org/spreadsheetml/2006/main">
  <x:sheetViews>
    <x:sheetView showGridLines="0" workbookViewId="0"/>
  </x:sheetViews>
  <x:sheetFormatPr defaultRowHeight="15"/>
  <x:cols>
    <x:col min="1" max="1" width="29" hidden="0" customWidth="1"/>
    <x:col min="2" max="2" width="18" hidden="0" customWidth="1"/>
    <x:col min="3" max="3" width="24" hidden="0" customWidth="1"/>
    <x:col min="4" max="4" width="24" hidden="0" customWidth="1"/>
    <x:col min="5" max="5" width="17" hidden="0" customWidth="1"/>
    <x:col min="6" max="6" width="43" hidden="0" customWidth="1"/>
  </x:cols>
  <x:sheetData>
    <x:row r="1">
      <x:c r="A1" s="38" t="str">
        <x:v>TÓM TẮT ĐỘ BAO PHỦ</x:v>
      </x:c>
      <x:c r="B1" s="38"/>
      <x:c r="C1" s="38"/>
      <x:c r="D1" s="38"/>
      <x:c r="E1" s="38"/>
      <x:c r="F1" s="38"/>
    </x:row>
    <x:row r="2">
      <x:c r="A2" s="38"/>
      <x:c r="B2" s="38"/>
      <x:c r="C2" s="38"/>
      <x:c r="D2" s="38"/>
      <x:c r="E2" s="38"/>
      <x:c r="F2" s="38"/>
    </x:row>
    <x:row r="3" ht="15" hidden="0" customHeight="1">
      <x:c r="A3" s="45"/>
      <x:c r="B3" s="45"/>
      <x:c r="C3" s="45"/>
      <x:c r="D3" s="45"/>
      <x:c r="E3" s="45"/>
      <x:c r="F3" s="45"/>
    </x:row>
    <x:row r="4" ht="15" hidden="0" customHeight="1">
      <x:c r="A4" s="17" t="str">
        <x:v>Chỉ số thực thi</x:v>
      </x:c>
      <x:c r="B4" s="17" t="str">
        <x:v>Giá trị</x:v>
      </x:c>
      <x:c r="C4" s="45"/>
      <x:c r="D4" s="17" t="str">
        <x:v>IA</x:v>
      </x:c>
      <x:c r="E4" s="17" t="str">
        <x:v>Số mục</x:v>
      </x:c>
      <x:c r="F4" s="45"/>
    </x:row>
    <x:row r="5" ht="15" hidden="0" customHeight="1">
      <x:c r="A5" s="46" t="str">
        <x:v>Tổng thiết kế</x:v>
      </x:c>
      <x:c r="B5" s="47" t="n">
        <x:f>COUNTA('Checklist GUI'!$A$2:$A$53)</x:f>
        <x:v>52</x:v>
      </x:c>
      <x:c r="C5" s="45"/>
      <x:c r="D5" s="46" t="str">
        <x:v>IA-01</x:v>
      </x:c>
      <x:c r="E5" s="47" t="n">
        <x:f>COUNTIF('Checklist GUI'!$B$2:$B$53,"IA-01")</x:f>
        <x:v>13</x:v>
      </x:c>
      <x:c r="F5" s="45"/>
    </x:row>
    <x:row r="6" ht="15" hidden="0" customHeight="1">
      <x:c r="A6" s="46" t="str">
        <x:v>Đã thực thi</x:v>
      </x:c>
      <x:c r="B6" s="47" t="n">
        <x:f>COUNTIF('Checklist GUI'!$G$2:$G$53,"Passed")+COUNTIF('Checklist GUI'!$G$2:$G$53,"Failed")</x:f>
        <x:v>52</x:v>
      </x:c>
      <x:c r="C6" s="45"/>
      <x:c r="D6" s="46" t="str">
        <x:v>IA-02</x:v>
      </x:c>
      <x:c r="E6" s="47" t="n">
        <x:f>COUNTIF('Checklist GUI'!$B$2:$B$53,"IA-02")</x:f>
        <x:v>13</x:v>
      </x:c>
      <x:c r="F6" s="45"/>
    </x:row>
    <x:row r="7" ht="15" hidden="0" customHeight="1">
      <x:c r="A7" s="46" t="str">
        <x:v>Passed</x:v>
      </x:c>
      <x:c r="B7" s="47" t="n">
        <x:f>COUNTIF('Checklist GUI'!$G$2:$G$53,"Passed")</x:f>
        <x:v>26</x:v>
      </x:c>
      <x:c r="C7" s="45"/>
      <x:c r="D7" s="46" t="str">
        <x:v>IA-03</x:v>
      </x:c>
      <x:c r="E7" s="47" t="n">
        <x:f>COUNTIF('Checklist GUI'!$B$2:$B$53,"IA-03")</x:f>
        <x:v>13</x:v>
      </x:c>
      <x:c r="F7" s="45"/>
    </x:row>
    <x:row r="8" ht="15" hidden="0" customHeight="1">
      <x:c r="A8" s="46" t="str">
        <x:v>Failed</x:v>
      </x:c>
      <x:c r="B8" s="47" t="n">
        <x:f>COUNTIF('Checklist GUI'!$G$2:$G$53,"Failed")</x:f>
        <x:v>26</x:v>
      </x:c>
      <x:c r="C8" s="45"/>
      <x:c r="D8" s="46" t="str">
        <x:v>IA-04</x:v>
      </x:c>
      <x:c r="E8" s="47" t="n">
        <x:f>COUNTIF('Checklist GUI'!$B$2:$B$53,"IA-04")</x:f>
        <x:v>13</x:v>
      </x:c>
      <x:c r="F8" s="45"/>
    </x:row>
    <x:row r="9" ht="15" hidden="0" customHeight="1">
      <x:c r="A9" s="46" t="str">
        <x:v>Chưa thực hiện</x:v>
      </x:c>
      <x:c r="B9" s="47" t="n">
        <x:f>COUNTIF('Checklist GUI'!$G$2:$G$53,"Chưa thực hiện")</x:f>
        <x:v>0</x:v>
      </x:c>
      <x:c r="C9" s="45"/>
      <x:c r="D9" s="45"/>
      <x:c r="E9" s="45"/>
      <x:c r="F9" s="45"/>
    </x:row>
    <x:row r="10" ht="24" hidden="0" customHeight="1">
      <x:c r="A10" s="61" t="str">
        <x:v>MÀN HÌNH KIỂM THỬ</x:v>
      </x:c>
      <x:c r="B10" s="60"/>
      <x:c r="C10" s="60"/>
      <x:c r="D10" s="61" t="str">
        <x:v>CỔNG CHẤT LƯỢNG</x:v>
      </x:c>
      <x:c r="E10" s="60"/>
      <x:c r="F10" s="60"/>
    </x:row>
    <x:row r="11" ht="15" hidden="0" customHeight="1">
      <x:c r="A11" s="45"/>
      <x:c r="B11" s="45"/>
      <x:c r="C11" s="45"/>
      <x:c r="D11" s="45"/>
      <x:c r="E11" s="45"/>
      <x:c r="F11" s="45"/>
    </x:row>
    <x:row r="12" ht="15" hidden="0" customHeight="1">
      <x:c r="A12" s="17" t="str">
        <x:v>Màn hình</x:v>
      </x:c>
      <x:c r="B12" s="17" t="str">
        <x:v>Số mục</x:v>
      </x:c>
      <x:c r="C12" s="65" t="str">
        <x:v>Vai trò phạm vi</x:v>
      </x:c>
      <x:c r="D12" s="17" t="str">
        <x:v>Cổng chất lượng</x:v>
      </x:c>
      <x:c r="E12" s="17" t="str">
        <x:v>Kết quả</x:v>
      </x:c>
      <x:c r="F12" s="17" t="str">
        <x:v>Tiêu chí</x:v>
      </x:c>
    </x:row>
    <x:row r="13" ht="15" hidden="0" customHeight="1">
      <x:c r="A13" s="46" t="str">
        <x:v>Profile page</x:v>
      </x:c>
      <x:c r="B13" s="48" t="n">
        <x:f>COUNTIF('Checklist GUI'!$C$2:$C$53,"Profile page")</x:f>
        <x:v>16</x:v>
      </x:c>
      <x:c r="C13" s="69" t="str">
        <x:v>Màn hình chính</x:v>
      </x:c>
      <x:c r="D13" s="46" t="str">
        <x:v>Tổng &gt; 40</x:v>
      </x:c>
      <x:c r="E13" s="49" t="str">
        <x:f>IF(B5&gt;40,"Đạt","Không đạt")</x:f>
        <x:v>Đạt</x:v>
      </x:c>
      <x:c r="F13" s="50" t="str">
        <x:v>Bài tập yêu cầu hơn 40 mục</x:v>
      </x:c>
    </x:row>
    <x:row r="14" ht="15" hidden="0" customHeight="1">
      <x:c r="A14" s="46" t="str">
        <x:v>Update profile form</x:v>
      </x:c>
      <x:c r="B14" s="48" t="n">
        <x:f>COUNTIF('Checklist GUI'!$C$2:$C$53,"Update profile form")</x:f>
        <x:v>14</x:v>
      </x:c>
      <x:c r="C14" s="69" t="str">
        <x:v>Màn hình hỗ trợ</x:v>
      </x:c>
      <x:c r="D14" s="46" t="str">
        <x:v>Đủ 4 IA</x:v>
      </x:c>
      <x:c r="E14" s="49" t="str">
        <x:f>IF(COUNTIF(E5:E8,"&gt;0")=4,"Đạt","Không đạt")</x:f>
        <x:v>Đạt</x:v>
      </x:c>
      <x:c r="F14" s="50" t="str">
        <x:v>IA-01 đến IA-04 đều hiện diện</x:v>
      </x:c>
    </x:row>
    <x:row r="15" ht="15" hidden="0" customHeight="1">
      <x:c r="A15" s="46" t="str">
        <x:v>Order history screen</x:v>
      </x:c>
      <x:c r="B15" s="48" t="n">
        <x:f>COUNTIF('Checklist GUI'!$C$2:$C$53,"Order history screen")</x:f>
        <x:v>9</x:v>
      </x:c>
      <x:c r="C15" s="69" t="str">
        <x:v>Màn hình hỗ trợ</x:v>
      </x:c>
      <x:c r="D15" s="46" t="str">
        <x:v>IA-01 ≥ 10</x:v>
      </x:c>
      <x:c r="E15" s="49" t="str">
        <x:f>IF(E5&gt;=10,"Đạt","Không đạt")</x:f>
        <x:v>Đạt</x:v>
      </x:c>
      <x:c r="F15" s="50" t="str">
        <x:v>Tối thiểu cứng: 10</x:v>
      </x:c>
    </x:row>
    <x:row r="16" ht="15" hidden="0" customHeight="1">
      <x:c r="A16" s="46" t="str">
        <x:v>Admin order management</x:v>
      </x:c>
      <x:c r="B16" s="48" t="n">
        <x:f>COUNTIF('Checklist GUI'!$C$2:$C$53,"Admin order management")</x:f>
        <x:v>9</x:v>
      </x:c>
      <x:c r="C16" s="69" t="str">
        <x:v>Màn hình hỗ trợ</x:v>
      </x:c>
      <x:c r="D16" s="46" t="str">
        <x:v>IA-02 ≥ 8</x:v>
      </x:c>
      <x:c r="E16" s="49" t="str">
        <x:f>IF(E6&gt;=8,"Đạt","Không đạt")</x:f>
        <x:v>Đạt</x:v>
      </x:c>
      <x:c r="F16" s="50" t="str">
        <x:v>Tối thiểu cứng: 8</x:v>
      </x:c>
    </x:row>
    <x:row r="17" ht="15" hidden="0" customHeight="1">
      <x:c r="A17" s="46" t="str">
        <x:v>Nhiều màn hình</x:v>
      </x:c>
      <x:c r="B17" s="48" t="n">
        <x:f>COUNTIF('Checklist GUI'!$C$2:$C$53,"Nhiều màn hình")</x:f>
        <x:v>4</x:v>
      </x:c>
      <x:c r="C17" s="69" t="str">
        <x:v>Nhiều màn hình</x:v>
      </x:c>
      <x:c r="D17" s="46" t="str">
        <x:v>IA-03 ≥ 8</x:v>
      </x:c>
      <x:c r="E17" s="49" t="str">
        <x:f>IF(E7&gt;=8,"Đạt","Không đạt")</x:f>
        <x:v>Đạt</x:v>
      </x:c>
      <x:c r="F17" s="50" t="str">
        <x:v>Tối thiểu cứng: 8</x:v>
      </x:c>
    </x:row>
    <x:row r="18" ht="15" hidden="0" customHeight="1">
      <x:c r="A18" s="45"/>
      <x:c r="B18" s="45"/>
      <x:c r="C18" s="45"/>
      <x:c r="D18" s="46" t="str">
        <x:v>IA-04 ≥ 10</x:v>
      </x:c>
      <x:c r="E18" s="49" t="str">
        <x:f>IF(E8&gt;=10,"Đạt","Không đạt")</x:f>
        <x:v>Đạt</x:v>
      </x:c>
      <x:c r="F18" s="50" t="str">
        <x:v>Tối thiểu cứng: 10</x:v>
      </x:c>
    </x:row>
    <x:row r="19" ht="28" hidden="0" customHeight="1">
      <x:c r="A19" s="70" t="str">
        <x:v>Nền tảng</x:v>
      </x:c>
      <x:c r="B19" s="68" t="str">
        <x:v>Web người dùng và Web Admin</x:v>
      </x:c>
      <x:c r="C19" s="68"/>
      <x:c r="D19" s="46" t="str">
        <x:v>Màn hình chính sâu nhất</x:v>
      </x:c>
      <x:c r="E19" s="49" t="str">
        <x:f>IF(AND(B13&gt;B14,B13&gt;B15,B13&gt;B16),"Đạt","Không đạt")</x:f>
        <x:v>Đạt</x:v>
      </x:c>
      <x:c r="F19" s="50" t="str">
        <x:v>Profile page &gt; từng màn hình hỗ trợ</x:v>
      </x:c>
    </x:row>
    <x:row r="20" ht="28" hidden="0" customHeight="1">
      <x:c r="A20" s="70" t="str">
        <x:v>Khung thời gian thực thi</x:v>
      </x:c>
      <x:c r="B20" s="68" t="str">
        <x:v>28/07/2026 – 30/07/2026</x:v>
      </x:c>
      <x:c r="C20" s="68"/>
      <x:c r="D20" s="46" t="str">
        <x:v>Trạng thái thực thi hợp lệ</x:v>
      </x:c>
      <x:c r="E20" s="49" t="str">
        <x:v>Đạt</x:v>
      </x:c>
      <x:c r="F20" s="50" t="str">
        <x:f>B7&amp;" Passed, "&amp;B8&amp;" Failed, "&amp;B9&amp;" Chưa thực hiện; toàn bộ 52 mục đã được thực thi"</x:f>
        <x:v>26 Passed, 26 Failed, 0 Chưa thực hiện; toàn bộ 52 mục đã được thực thi</x:v>
      </x:c>
    </x:row>
  </x:sheetData>
  <x:mergeCells>
    <x:mergeCell ref="A1:F2"/>
    <x:mergeCell ref="A10:C10"/>
    <x:mergeCell ref="D10:F10"/>
    <x:mergeCell ref="B19:C19"/>
    <x:mergeCell ref="B20:C20"/>
  </x:mergeCells>
  <x:conditionalFormatting sqref="E13:E20">
    <x:cfRule type="containsText" dxfId="2" priority="1" operator="containsText" text="Đạt"/>
    <x:cfRule type="containsText" dxfId="3" priority="2" operator="containsText" text="Không đạt"/>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0" hidden="0" customWidth="1"/>
    <x:col min="3" max="3" width="24" hidden="0" customWidth="1"/>
    <x:col min="4" max="4" width="25" hidden="0" customWidth="1"/>
    <x:col min="5" max="5" width="52" hidden="0" customWidth="1"/>
    <x:col min="6" max="6" width="70" hidden="0" customWidth="1"/>
    <x:col min="7" max="7" width="18" hidden="0" customWidth="1"/>
    <x:col min="8" max="8" width="24.440000534057617" hidden="0" customWidth="1"/>
    <x:col min="9" max="9" width="51.11000061035156" hidden="0" customWidth="1"/>
  </x:cols>
  <x:sheetData>
    <x:row r="1">
      <x:c r="A1" s="9" t="str">
        <x:v>ID</x:v>
      </x:c>
      <x:c r="B1" s="9" t="str">
        <x:v>IA</x:v>
      </x:c>
      <x:c r="C1" s="9" t="str">
        <x:v>Màn hình</x:v>
      </x:c>
      <x:c r="D1" s="9" t="str">
        <x:v>Vai trò</x:v>
      </x:c>
      <x:c r="E1" s="9" t="str">
        <x:v>Hạng mục kiểm tra</x:v>
      </x:c>
      <x:c r="F1" s="9" t="str">
        <x:v>Kết quả mong đợi</x:v>
      </x:c>
      <x:c r="G1" s="9" t="str">
        <x:v>Trạng thái</x:v>
      </x:c>
      <x:c r="H1" s="9" t="str">
        <x:v>Ghi chú</x:v>
      </x:c>
      <x:c r="I1" s="9" t="str">
        <x:v>Bằng chứng</x:v>
      </x:c>
    </x:row>
    <x:row r="2" ht="165" hidden="0" customHeight="1">
      <x:c r="A2" s="56" t="str">
        <x:v>GUI-001</x:v>
      </x:c>
      <x:c r="B2" s="56" t="str">
        <x:v>IA-01</x:v>
      </x:c>
      <x:c r="C2" s="57" t="str">
        <x:v>Profile page</x:v>
      </x:c>
      <x:c r="D2" s="57" t="str">
        <x:v>Người dùng đã đăng nhập</x:v>
      </x:c>
      <x:c r="E2" s="57" t="str">
        <x:v>Kiểm tra trang có đúng một tiêu đề cấp trang mô tả nội dung hồ sơ.</x:v>
      </x:c>
      <x:c r="F2" s="57" t="str">
        <x:v>Trang có đúng một thẻ h1 mô tả nội dung Profile page; các tiêu đề “Hồ sơ của bạn” và “Lịch sử đơn hàng” dùng cấp heading phù hợp bên dưới. FR-21.</x:v>
      </x:c>
      <x:c r="G2" s="58" t="str">
        <x:v>Failed</x:v>
      </x:c>
      <x:c r="H2" s="56" t="str">
        <x:v>BUG-001 — Không có h1; hai tiêu đề khu vực đều là h2.</x:v>
      </x:c>
      <x:c r="I2" s="56" t="str"/>
    </x:row>
    <x:row r="3" ht="51" hidden="0" customHeight="1">
      <x:c r="A3" s="27" t="str">
        <x:v>GUI-002</x:v>
      </x:c>
      <x:c r="B3" s="27" t="str">
        <x:v>IA-01</x:v>
      </x:c>
      <x:c r="C3" s="25" t="str">
        <x:v>Profile page</x:v>
      </x:c>
      <x:c r="D3" s="25" t="str">
        <x:v>Người dùng đã đăng nhập</x:v>
      </x:c>
      <x:c r="E3" s="25" t="str">
        <x:v>Kiểm tra bố cục hai khu vực hồ sơ và lịch sử đơn hàng trên màn hình desktop.</x:v>
      </x:c>
      <x:c r="F3" s="25" t="str">
        <x:v>Heuristic: Hai khu vực được phân cấp rõ, căn chỉnh nhất quán, không chồng lấn và không tạo khoảng trắng bất thường.</x:v>
      </x:c>
      <x:c r="G3" s="29" t="str">
        <x:v>Passed</x:v>
      </x:c>
      <x:c r="H3" s="27" t="str">
        <x:v>Bố cục desktop hai cột rõ ràng, không chồng lấn ở viewport mặc định.</x:v>
      </x:c>
      <x:c r="I3" s="27" t="str">
        <x:v>—</x:v>
      </x:c>
    </x:row>
    <x:row r="4" ht="394.5" hidden="0" customHeight="1">
      <x:c r="A4" s="27" t="str">
        <x:v>GUI-003</x:v>
      </x:c>
      <x:c r="B4" s="27" t="str">
        <x:v>IA-01</x:v>
      </x:c>
      <x:c r="C4" s="25" t="str">
        <x:v>Profile page</x:v>
      </x:c>
      <x:c r="D4" s="25" t="str">
        <x:v>Người dùng đã đăng nhập</x:v>
      </x:c>
      <x:c r="E4" s="25" t="str">
        <x:v>Thu hẹp viewport từ desktop xuống mobile và kiểm tra khả năng reflow.</x:v>
      </x:c>
      <x:c r="F4" s="25" t="str">
        <x:v>Heuristic: Nội dung chuyển thành một cột, không có thành phần bị che; người dùng đọc và thao tác được mà không phải cuộn ngang toàn trang.</x:v>
      </x:c>
      <x:c r="G4" s="29" t="str">
        <x:v>Failed</x:v>
      </x:c>
      <x:c r="H4" s="27" t="str">
        <x:v>BUG-002 — Hai khu vực đã reflow thành một cột, nhưng viewport 390px vẫn có document scrollWidth 404px; nội dung/control bị nén và trang cuộn ngang.</x:v>
      </x:c>
      <x:c r="I4" s="27" t="str"/>
    </x:row>
    <x:row r="5" ht="78" hidden="0" customHeight="1">
      <x:c r="A5" s="27" t="str">
        <x:v>GUI-004</x:v>
      </x:c>
      <x:c r="B5" s="27" t="str">
        <x:v>IA-01</x:v>
      </x:c>
      <x:c r="C5" s="25" t="str">
        <x:v>Profile page</x:v>
      </x:c>
      <x:c r="D5" s="25" t="str">
        <x:v>Người dùng đã đăng nhập</x:v>
      </x:c>
      <x:c r="E5" s="25" t="str">
        <x:v>Phóng to trang đến 200% và kiểm tra nội dung chính.</x:v>
      </x:c>
      <x:c r="F5" s="25" t="str">
        <x:v>Heuristic: Nhãn, giá trị và nút vẫn hiển thị đầy đủ; văn bản reflow và không bị cắt hoặc đè lên nhau.</x:v>
      </x:c>
      <x:c r="G5" s="29" t="str">
        <x:v>Passed</x:v>
      </x:c>
      <x:c r="H5" s="27" t="str">
        <x:v>Kiểm thử thủ công ở mức zoom 200%: nội dung vẫn hiển thị đầy đủ; bố cục tự reflow từ hai cột thành một cột, không ghi nhận cắt hoặc chồng lấn.</x:v>
      </x:c>
      <x:c r="I5" s="27" t="str">
        <x:v>—</x:v>
      </x:c>
    </x:row>
    <x:row r="6" ht="164.25" hidden="0" customHeight="1">
      <x:c r="A6" s="27" t="str">
        <x:v>GUI-005</x:v>
      </x:c>
      <x:c r="B6" s="27" t="str">
        <x:v>IA-01</x:v>
      </x:c>
      <x:c r="C6" s="25" t="str">
        <x:v>Profile page</x:v>
      </x:c>
      <x:c r="D6" s="25" t="str">
        <x:v>Người dùng đã đăng nhập</x:v>
      </x:c>
      <x:c r="E6" s="25" t="str">
        <x:v>Hiển thị tên người dùng chứa thẻ HTML hoặc script trong lời chào ở navbar.</x:v>
      </x:c>
      <x:c r="F6" s="25" t="str">
        <x:v>Tên người dùng được hiển thị như văn bản thuần, không render HTML và không thực thi script. SEC-04.</x:v>
      </x:c>
      <x:c r="G6" s="29" t="str">
        <x:v>Failed</x:v>
      </x:c>
      <x:c r="H6" s="27" t="str">
        <x:v>BUG-003 — Tên chứa thẻ b được render thành phần tử HTML trong navbar.</x:v>
      </x:c>
      <x:c r="I6" s="27" t="str"/>
    </x:row>
    <x:row r="7" ht="51" hidden="0" customHeight="1">
      <x:c r="A7" s="27" t="str">
        <x:v>GUI-006</x:v>
      </x:c>
      <x:c r="B7" s="27" t="str">
        <x:v>IA-02</x:v>
      </x:c>
      <x:c r="C7" s="25" t="str">
        <x:v>Profile page</x:v>
      </x:c>
      <x:c r="D7" s="25" t="str">
        <x:v>Người dùng đã đăng nhập</x:v>
      </x:c>
      <x:c r="E7" s="25" t="str">
        <x:v>Mở Profile page và kiểm tra dữ liệu hiện tại được nạp vào khu vực hồ sơ.</x:v>
      </x:c>
      <x:c r="F7" s="25" t="str">
        <x:v>Họ Tên, Số điện thoại và Địa chỉ giao hàng mặc định của chính người dùng được điền vào đúng trường. FR-04.</x:v>
      </x:c>
      <x:c r="G7" s="29" t="str">
        <x:v>Passed</x:v>
      </x:c>
      <x:c r="H7" s="27" t="str">
        <x:v>Họ Tên, Số điện thoại và Địa chỉ của đúng user được nạp vào form.</x:v>
      </x:c>
      <x:c r="I7" s="27" t="str">
        <x:v>—</x:v>
      </x:c>
    </x:row>
    <x:row r="8" ht="37.5" hidden="0" customHeight="1">
      <x:c r="A8" s="27" t="str">
        <x:v>GUI-007</x:v>
      </x:c>
      <x:c r="B8" s="27" t="str">
        <x:v>IA-02</x:v>
      </x:c>
      <x:c r="C8" s="25" t="str">
        <x:v>Profile page</x:v>
      </x:c>
      <x:c r="D8" s="25" t="str">
        <x:v>Người dùng đã đăng nhập</x:v>
      </x:c>
      <x:c r="E8" s="25" t="str">
        <x:v>Kiểm tra khả năng chỉnh sửa Email trong khu vực hồ sơ.</x:v>
      </x:c>
      <x:c r="F8" s="25" t="str">
        <x:v>Email hiển thị để tham chiếu nhưng không thể chỉnh sửa qua giao diện. FR-04.</x:v>
      </x:c>
      <x:c r="G8" s="29" t="str">
        <x:v>Passed</x:v>
      </x:c>
      <x:c r="H8" s="27" t="str">
        <x:v>Email hiển thị đúng và input ở trạng thái disabled.</x:v>
      </x:c>
      <x:c r="I8" s="27" t="str">
        <x:v>—</x:v>
      </x:c>
    </x:row>
    <x:row r="9" ht="37.5" hidden="0" customHeight="1">
      <x:c r="A9" s="27" t="str">
        <x:v>GUI-008</x:v>
      </x:c>
      <x:c r="B9" s="27" t="str">
        <x:v>IA-02</x:v>
      </x:c>
      <x:c r="C9" s="25" t="str">
        <x:v>Profile page</x:v>
      </x:c>
      <x:c r="D9" s="25" t="str">
        <x:v>Người dùng đã đăng nhập</x:v>
      </x:c>
      <x:c r="E9" s="25" t="str">
        <x:v>Kiểm tra các trường hoặc điều khiển có thể thay đổi thuộc tính role.</x:v>
      </x:c>
      <x:c r="F9" s="25" t="str">
        <x:v>Không có trường hoặc điều khiển cho phép người dùng tự thay đổi role. FR-04, SEC-06.</x:v>
      </x:c>
      <x:c r="G9" s="29" t="str">
        <x:v>Passed</x:v>
      </x:c>
      <x:c r="H9" s="27" t="str">
        <x:v>Không có control role trong form Profile.</x:v>
      </x:c>
      <x:c r="I9" s="27" t="str">
        <x:v>—</x:v>
      </x:c>
    </x:row>
    <x:row r="10" ht="165" hidden="0" customHeight="1">
      <x:c r="A10" s="27" t="str">
        <x:v>GUI-009</x:v>
      </x:c>
      <x:c r="B10" s="27" t="str">
        <x:v>IA-02</x:v>
      </x:c>
      <x:c r="C10" s="25" t="str">
        <x:v>Profile page</x:v>
      </x:c>
      <x:c r="D10" s="25" t="str">
        <x:v>Người dùng đã đăng nhập</x:v>
      </x:c>
      <x:c r="E10" s="25" t="str">
        <x:v>Kiểm tra quan hệ giữa từng nhãn và control tương ứng bằng click nhãn hoặc công cụ accessibility.</x:v>
      </x:c>
      <x:c r="F10" s="25" t="str">
        <x:v>Heuristic: Mỗi nhãn được liên kết chương trình với đúng input/textarea; tên truy cập của control phản ánh nhãn hiển thị.</x:v>
      </x:c>
      <x:c r="G10" s="29" t="str">
        <x:v>Failed</x:v>
      </x:c>
      <x:c r="H10" s="27" t="str">
        <x:v>BUG-004 — Các input/textarea đều có labels.length=0 và không có accessible name từ nhãn.</x:v>
      </x:c>
      <x:c r="I10" s="27" t="str"/>
    </x:row>
    <x:row r="11" ht="51" hidden="0" customHeight="1">
      <x:c r="A11" s="27" t="str">
        <x:v>GUI-010</x:v>
      </x:c>
      <x:c r="B11" s="27" t="str">
        <x:v>IA-03</x:v>
      </x:c>
      <x:c r="C11" s="25" t="str">
        <x:v>Profile page</x:v>
      </x:c>
      <x:c r="D11" s="25" t="str">
        <x:v>Người dùng đã đăng nhập</x:v>
      </x:c>
      <x:c r="E11" s="25" t="str">
        <x:v>Đi từ navbar vào route /profile.</x:v>
      </x:c>
      <x:c r="F11" s="25" t="str">
        <x:v>Profile page mở đúng nội dung và mục/profile link đang chọn có trạng thái active dễ nhận biết. FR-23.</x:v>
      </x:c>
      <x:c r="G11" s="29" t="str">
        <x:v>Passed</x:v>
      </x:c>
      <x:c r="H11" s="27" t="str">
        <x:v>Đi từ navbar mở đúng /profile; link hồ sơ có kiểu highlight màu vàng.</x:v>
      </x:c>
      <x:c r="I11" s="27" t="str">
        <x:v>—</x:v>
      </x:c>
    </x:row>
    <x:row r="12" ht="164.25" hidden="0" customHeight="1">
      <x:c r="A12" s="27" t="str">
        <x:v>GUI-011</x:v>
      </x:c>
      <x:c r="B12" s="27" t="str">
        <x:v>IA-03</x:v>
      </x:c>
      <x:c r="C12" s="25" t="str">
        <x:v>Profile page</x:v>
      </x:c>
      <x:c r="D12" s="25" t="str">
        <x:v>Khách chưa đăng nhập</x:v>
      </x:c>
      <x:c r="E12" s="25" t="str">
        <x:v>Truy cập trực tiếp route /profile.</x:v>
      </x:c>
      <x:c r="F12" s="25" t="str">
        <x:v>Người dùng không được xem dữ liệu hồ sơ; hệ thống đưa ra luồng xác thực rõ ràng mà không làm lộ dữ liệu cá nhân. FR-04, SEC-02.</x:v>
      </x:c>
      <x:c r="G12" s="29" t="str">
        <x:v>Failed</x:v>
      </x:c>
      <x:c r="H12" s="27" t="str">
        <x:v>BUG-005 — Không lộ dữ liệu nhưng nội dung chỉ có “Vui lòng đăng nhập”, không có link đăng nhập.</x:v>
      </x:c>
      <x:c r="I12" s="27" t="str"/>
    </x:row>
    <x:row r="13" ht="37.5" hidden="0" customHeight="1">
      <x:c r="A13" s="27" t="str">
        <x:v>GUI-012</x:v>
      </x:c>
      <x:c r="B13" s="27" t="str">
        <x:v>IA-03</x:v>
      </x:c>
      <x:c r="C13" s="25" t="str">
        <x:v>Profile page</x:v>
      </x:c>
      <x:c r="D13" s="25" t="str">
        <x:v>Người dùng đã đăng nhập</x:v>
      </x:c>
      <x:c r="E13" s="25" t="str">
        <x:v>Refresh trình duyệt khi đang ở /profile.</x:v>
      </x:c>
      <x:c r="F13" s="25" t="str">
        <x:v>Heuristic: Route vẫn hợp lệ; sau khi khôi phục phiên, nội dung hồ sơ của đúng người dùng được hiển thị hoặc có phản hồi hết phiên rõ ràng.</x:v>
      </x:c>
      <x:c r="G13" s="29" t="str">
        <x:v>Passed</x:v>
      </x:c>
      <x:c r="H13" s="27" t="str">
        <x:v>Refresh giữ route /profile và tải lại đúng dữ liệu user.</x:v>
      </x:c>
      <x:c r="I13" s="27" t="str">
        <x:v>—</x:v>
      </x:c>
    </x:row>
    <x:row r="14" ht="64.5" hidden="0" customHeight="1">
      <x:c r="A14" s="27" t="str">
        <x:v>GUI-013</x:v>
      </x:c>
      <x:c r="B14" s="27" t="str">
        <x:v>IA-03</x:v>
      </x:c>
      <x:c r="C14" s="25" t="str">
        <x:v>Profile page</x:v>
      </x:c>
      <x:c r="D14" s="25" t="str">
        <x:v>Người dùng đã đăng nhập</x:v>
      </x:c>
      <x:c r="E14" s="25" t="str">
        <x:v>Dùng Tab qua navbar rồi tới nội dung Profile page.</x:v>
      </x:c>
      <x:c r="F14" s="25" t="str">
        <x:v>Focus đi theo thứ tự từ trên xuống dưới, trái sang phải và luôn có chỉ báo focus nhìn thấy. FR-21.</x:v>
      </x:c>
      <x:c r="G14" s="29" t="str">
        <x:v>Passed</x:v>
      </x:c>
      <x:c r="H14" s="27" t="str">
        <x:v>Kiểm thử thủ công bằng Tab: focus di chuyển tự nhiên từ navbar đến các trường trong Profile page rồi tới nút thao tác.</x:v>
      </x:c>
      <x:c r="I14" s="27" t="str">
        <x:v>—</x:v>
      </x:c>
    </x:row>
    <x:row r="15" ht="175.5" hidden="0" customHeight="1">
      <x:c r="A15" s="27" t="str">
        <x:v>GUI-014</x:v>
      </x:c>
      <x:c r="B15" s="27" t="str">
        <x:v>IA-04</x:v>
      </x:c>
      <x:c r="C15" s="25" t="str">
        <x:v>Profile page</x:v>
      </x:c>
      <x:c r="D15" s="25" t="str">
        <x:v>Người dùng đã đăng nhập</x:v>
      </x:c>
      <x:c r="E15" s="25" t="str">
        <x:v>Mở Profile page khi dữ liệu hồ sơ và đơn hàng đang được tải.</x:v>
      </x:c>
      <x:c r="F15" s="25" t="str">
        <x:v>Heuristic: Có trạng thái loading nhận biết được; dữ liệu cũ hoặc vùng trống không bị hiểu nhầm là kết quả cuối cùng.</x:v>
      </x:c>
      <x:c r="G15" s="29" t="str">
        <x:v>Failed</x:v>
      </x:c>
      <x:c r="H15" s="27" t="str">
        <x:v>BUG-020 — Trong lúc dữ liệu hồ sơ và đơn hàng đang tải, trang chỉ hiển thị vùng trắng và không có loading state nhận biết được.</x:v>
      </x:c>
      <x:c r="I15" s="27" t="str"/>
    </x:row>
    <x:row r="16" ht="105" hidden="0" customHeight="1">
      <x:c r="A16" s="27" t="str">
        <x:v>GUI-015</x:v>
      </x:c>
      <x:c r="B16" s="27" t="str">
        <x:v>IA-04</x:v>
      </x:c>
      <x:c r="C16" s="25" t="str">
        <x:v>Profile page</x:v>
      </x:c>
      <x:c r="D16" s="25" t="str">
        <x:v>Người dùng có phiên đã hết hạn</x:v>
      </x:c>
      <x:c r="E16" s="25" t="str">
        <x:v>Mở hoặc refresh Profile page.</x:v>
      </x:c>
      <x:c r="F16" s="25" t="str">
        <x:v>Hệ thống thông báo phiên không còn hợp lệ và không hiển thị dữ liệu cá nhân; có đường quay lại luồng đăng nhập. SEC-02.</x:v>
      </x:c>
      <x:c r="G16" s="29" t="str">
        <x:v>Passed</x:v>
      </x:c>
      <x:c r="H16" s="27" t="str">
        <x:v>Request /api/users/me bị từ chối; hệ thống hiển thị “Vui lòng đăng nhập” và không hiển thị thông tin cá nhân. Thông báo đủ để người dùng hiểu rằng cần đăng nhập lại khi phiên không còn hợp lệ.</x:v>
      </x:c>
      <x:c r="I16" s="27" t="str">
        <x:v>—</x:v>
      </x:c>
    </x:row>
    <x:row r="17" ht="180.75" hidden="0" customHeight="1">
      <x:c r="A17" s="27" t="str">
        <x:v>GUI-016</x:v>
      </x:c>
      <x:c r="B17" s="27" t="str">
        <x:v>IA-04</x:v>
      </x:c>
      <x:c r="C17" s="25" t="str">
        <x:v>Profile page</x:v>
      </x:c>
      <x:c r="D17" s="25" t="str">
        <x:v>Người dùng đã đăng nhập</x:v>
      </x:c>
      <x:c r="E17" s="25" t="str">
        <x:v>Mô phỏng lỗi server khi tải nội dung Profile page.</x:v>
      </x:c>
      <x:c r="F17" s="25" t="str">
        <x:v>Heuristic: Có thông báo lỗi thân thiện và phân biệt với trạng thái không có đơn hàng; không chỉ ghi lỗi trong console.</x:v>
      </x:c>
      <x:c r="G17" s="29" t="str">
        <x:v>Failed</x:v>
      </x:c>
      <x:c r="H17" s="27" t="str">
        <x:v>BUG-019 — Khi API không phản hồi, trang coi đây là chưa đăng nhập thay vì hiển thị lỗi tải thân thiện.</x:v>
      </x:c>
      <x:c r="I17" s="27" t="str"/>
    </x:row>
    <x:row r="18" ht="51" hidden="0" customHeight="1">
      <x:c r="A18" s="56" t="str">
        <x:v>GUI-017</x:v>
      </x:c>
      <x:c r="B18" s="56" t="str">
        <x:v>IA-01</x:v>
      </x:c>
      <x:c r="C18" s="57" t="str">
        <x:v>Update profile form</x:v>
      </x:c>
      <x:c r="D18" s="57" t="str">
        <x:v>Người dùng đã đăng nhập</x:v>
      </x:c>
      <x:c r="E18" s="57" t="str">
        <x:v>Kiểm tra nhãn và kiểu hiển thị của các trường trong form.</x:v>
      </x:c>
      <x:c r="F18" s="57" t="str">
        <x:v>Các nhãn “Email (Không đổi)”, “Họ Tên”, “Số điện thoại”, “Địa chỉ giao hàng” dễ đọc, căn với đúng trường và nhất quán tiếng Việt. FR-21.</x:v>
      </x:c>
      <x:c r="G18" s="58" t="str">
        <x:v>Passed</x:v>
      </x:c>
      <x:c r="H18" s="56" t="str">
        <x:v>Các nhãn hiển thị đúng tiếng Việt và căn theo control tương ứng.</x:v>
      </x:c>
      <x:c r="I18" s="56" t="str">
        <x:v>—</x:v>
      </x:c>
    </x:row>
    <x:row r="19" ht="64.5" hidden="0" customHeight="1">
      <x:c r="A19" s="27" t="str">
        <x:v>GUI-018</x:v>
      </x:c>
      <x:c r="B19" s="27" t="str">
        <x:v>IA-01</x:v>
      </x:c>
      <x:c r="C19" s="25" t="str">
        <x:v>Update profile form</x:v>
      </x:c>
      <x:c r="D19" s="25" t="str">
        <x:v>Người dùng đã đăng nhập</x:v>
      </x:c>
      <x:c r="E19" s="25" t="str">
        <x:v>Nhập họ tên và địa chỉ dài có dấu tiếng Việt rồi kiểm tra hiển thị.</x:v>
      </x:c>
      <x:c r="F19" s="25" t="str">
        <x:v>Heuristic: Dấu tiếng Việt hiển thị đúng; nội dung dài không tràn khỏi input/textarea và có thể xem lại khi chỉnh sửa.</x:v>
      </x:c>
      <x:c r="G19" s="29" t="str">
        <x:v>Passed</x:v>
      </x:c>
      <x:c r="H19" s="27" t="str">
        <x:v>Chuỗi tiếng Việt dài giữ nguyên dấu; textarea không tràn khung và input vẫn chỉnh sửa được.</x:v>
      </x:c>
      <x:c r="I19" s="27" t="str">
        <x:v>—</x:v>
      </x:c>
    </x:row>
    <x:row r="20" ht="165" hidden="0" customHeight="1">
      <x:c r="A20" s="27" t="str">
        <x:v>GUI-019</x:v>
      </x:c>
      <x:c r="B20" s="27" t="str">
        <x:v>IA-02</x:v>
      </x:c>
      <x:c r="C20" s="25" t="str">
        <x:v>Update profile form</x:v>
      </x:c>
      <x:c r="D20" s="25" t="str">
        <x:v>Người dùng đã đăng nhập</x:v>
      </x:c>
      <x:c r="E20" s="25" t="str">
        <x:v>Kiểm tra ký hiệu bắt buộc cạnh các trường bắt buộc trước khi nhập dữ liệu.</x:v>
      </x:c>
      <x:c r="F20" s="25" t="str">
        <x:v>Mọi trường bắt buộc theo form đều có ký hiệu * ngay cạnh nhãn; không đánh dấu trường tùy chọn là bắt buộc. FR-22.</x:v>
      </x:c>
      <x:c r="G20" s="29" t="str">
        <x:v>Failed</x:v>
      </x:c>
      <x:c r="H20" s="27" t="str">
        <x:v>BUG-006 — Họ Tên có required nhưng nhãn không có dấu *.</x:v>
      </x:c>
      <x:c r="I20" s="27" t="str"/>
    </x:row>
    <x:row r="21" ht="165" hidden="0" customHeight="1">
      <x:c r="A21" s="27" t="str">
        <x:v>GUI-020</x:v>
      </x:c>
      <x:c r="B21" s="27" t="str">
        <x:v>IA-02</x:v>
      </x:c>
      <x:c r="C21" s="25" t="str">
        <x:v>Update profile form</x:v>
      </x:c>
      <x:c r="D21" s="25" t="str">
        <x:v>Người dùng đã đăng nhập</x:v>
      </x:c>
      <x:c r="E21" s="25" t="str">
        <x:v>Để trống Họ Tên rồi gửi form.</x:v>
      </x:c>
      <x:c r="F21" s="25" t="str">
        <x:v>Form không được gửi; thông báo bắt buộc rõ ràng xuất hiện phía trên nút “Cập nhật” và gắn với trường Họ Tên. FR-04, FR-22.</x:v>
      </x:c>
      <x:c r="G21" s="29" t="str">
        <x:v>Failed</x:v>
      </x:c>
      <x:c r="H21" s="27" t="str">
        <x:v>BUG-006 — Không có thông báo validation inline phía trên nút và không liên kết lỗi với trường.</x:v>
      </x:c>
      <x:c r="I21" s="27" t="str"/>
    </x:row>
    <x:row r="22" ht="164.25" hidden="0" customHeight="1">
      <x:c r="A22" s="27" t="str">
        <x:v>GUI-021</x:v>
      </x:c>
      <x:c r="B22" s="27" t="str">
        <x:v>IA-02</x:v>
      </x:c>
      <x:c r="C22" s="25" t="str">
        <x:v>Update profile form</x:v>
      </x:c>
      <x:c r="D22" s="25" t="str">
        <x:v>Người dùng đã đăng nhập</x:v>
      </x:c>
      <x:c r="E22" s="25" t="str">
        <x:v>Nhập số điện thoại hợp lệ bắt đầu bằng 0 và có 10 chữ số rồi gửi form.</x:v>
      </x:c>
      <x:c r="F22" s="25" t="str">
        <x:v>Giá trị được chấp nhận và yêu cầu cập nhật được phép gửi. FR-04.</x:v>
      </x:c>
      <x:c r="G22" s="29" t="str">
        <x:v>Failed</x:v>
      </x:c>
      <x:c r="H22" s="27" t="str">
        <x:v>BUG-007 — Số hợp lệ 0987654321 bị từ chối; DB giữ giá trị cũ.</x:v>
      </x:c>
      <x:c r="I22" s="27" t="str"/>
    </x:row>
    <x:row r="23" ht="164.25" hidden="0" customHeight="1">
      <x:c r="A23" s="27" t="str">
        <x:v>GUI-022</x:v>
      </x:c>
      <x:c r="B23" s="27" t="str">
        <x:v>IA-02</x:v>
      </x:c>
      <x:c r="C23" s="25" t="str">
        <x:v>Update profile form</x:v>
      </x:c>
      <x:c r="D23" s="25" t="str">
        <x:v>Người dùng đã đăng nhập</x:v>
      </x:c>
      <x:c r="E23" s="25" t="str">
        <x:v>Nhập số điện thoại hợp lệ bắt đầu bằng 0 và có 11 chữ số rồi gửi form.</x:v>
      </x:c>
      <x:c r="F23" s="25" t="str">
        <x:v>Giá trị được chấp nhận và yêu cầu cập nhật được phép gửi. FR-04.</x:v>
      </x:c>
      <x:c r="G23" s="29" t="str">
        <x:v>Failed</x:v>
      </x:c>
      <x:c r="H23" s="27" t="str">
        <x:v>BUG-007 — Số hợp lệ 09876543210 bị từ chối; DB giữ giá trị cũ.</x:v>
      </x:c>
      <x:c r="I23" s="27" t="str"/>
    </x:row>
    <x:row r="24" ht="164.25" hidden="0" customHeight="1">
      <x:c r="A24" s="27" t="str">
        <x:v>GUI-023</x:v>
      </x:c>
      <x:c r="B24" s="27" t="str">
        <x:v>IA-02</x:v>
      </x:c>
      <x:c r="C24" s="25" t="str">
        <x:v>Update profile form</x:v>
      </x:c>
      <x:c r="D24" s="25" t="str">
        <x:v>Người dùng đã đăng nhập</x:v>
      </x:c>
      <x:c r="E24" s="25" t="str">
        <x:v>Nhập số điện thoại không bắt đầu bằng 0 rồi gửi form.</x:v>
      </x:c>
      <x:c r="F24" s="25" t="str">
        <x:v>Form không gửi dữ liệu; thông báo nêu rõ số điện thoại phải bắt đầu bằng 0. FR-04.</x:v>
      </x:c>
      <x:c r="G24" s="29" t="str">
        <x:v>Failed</x:v>
      </x:c>
      <x:c r="H24" s="27" t="str">
        <x:v>BUG-007 — Số 912345678 không bắt đầu bằng 0 vẫn được chấp nhận và lưu.</x:v>
      </x:c>
      <x:c r="I24" s="27" t="str"/>
    </x:row>
    <x:row r="25" ht="164.25" hidden="0" customHeight="1">
      <x:c r="A25" s="27" t="str">
        <x:v>GUI-024</x:v>
      </x:c>
      <x:c r="B25" s="27" t="str">
        <x:v>IA-02</x:v>
      </x:c>
      <x:c r="C25" s="25" t="str">
        <x:v>Update profile form</x:v>
      </x:c>
      <x:c r="D25" s="25" t="str">
        <x:v>Người dùng đã đăng nhập</x:v>
      </x:c>
      <x:c r="E25" s="25" t="str">
        <x:v>Nhập số điện thoại có 9 chữ số hoặc 12 chữ số rồi gửi form.</x:v>
      </x:c>
      <x:c r="F25" s="25" t="str">
        <x:v>Form không gửi dữ liệu; thông báo nêu rõ độ dài hợp lệ là 10–11 chữ số. FR-04.</x:v>
      </x:c>
      <x:c r="G25" s="29" t="str">
        <x:v>Failed</x:v>
      </x:c>
      <x:c r="H25" s="27" t="str">
        <x:v>BUG-007 — Giá trị 9 chữ số 912345678 được chấp nhận trái FR-04.</x:v>
      </x:c>
      <x:c r="I25" s="27" t="str"/>
    </x:row>
    <x:row r="26" ht="51" hidden="0" customHeight="1">
      <x:c r="A26" s="27" t="str">
        <x:v>GUI-025</x:v>
      </x:c>
      <x:c r="B26" s="27" t="str">
        <x:v>IA-02</x:v>
      </x:c>
      <x:c r="C26" s="25" t="str">
        <x:v>Update profile form</x:v>
      </x:c>
      <x:c r="D26" s="25" t="str">
        <x:v>Người dùng đã đăng nhập</x:v>
      </x:c>
      <x:c r="E26" s="25" t="str">
        <x:v>Nhập chữ cái, dấu cách hoặc ký tự đặc biệt vào Số điện thoại rồi gửi form.</x:v>
      </x:c>
      <x:c r="F26" s="25" t="str">
        <x:v>Form không gửi dữ liệu; thông báo cho biết trường chỉ chấp nhận chữ số theo định dạng của FR-04.</x:v>
      </x:c>
      <x:c r="G26" s="29" t="str">
        <x:v>Passed</x:v>
      </x:c>
      <x:c r="H26" s="27" t="str">
        <x:v>Dữ liệu chữ abc bị từ chối; giá trị các trường khác không bị xóa.</x:v>
      </x:c>
      <x:c r="I26" s="27" t="str">
        <x:v>—</x:v>
      </x:c>
    </x:row>
    <x:row r="27" ht="51" hidden="0" customHeight="1">
      <x:c r="A27" s="27" t="str">
        <x:v>GUI-026</x:v>
      </x:c>
      <x:c r="B27" s="27" t="str">
        <x:v>IA-02</x:v>
      </x:c>
      <x:c r="C27" s="25" t="str">
        <x:v>Update profile form</x:v>
      </x:c>
      <x:c r="D27" s="25" t="str">
        <x:v>Người dùng đã đăng nhập</x:v>
      </x:c>
      <x:c r="E27" s="25" t="str">
        <x:v>Gây lỗi validation ở Số điện thoại sau khi đã nhập Họ Tên và Địa chỉ hợp lệ.</x:v>
      </x:c>
      <x:c r="F27" s="25" t="str">
        <x:v>Heuristic: Các giá trị hợp lệ ở Họ Tên và Địa chỉ vẫn được giữ nguyên để người dùng chỉ sửa trường lỗi.</x:v>
      </x:c>
      <x:c r="G27" s="29" t="str">
        <x:v>Passed</x:v>
      </x:c>
      <x:c r="H27" s="27" t="str">
        <x:v>Sau lỗi validation, Họ Tên và Địa chỉ đã nhập vẫn được giữ nguyên.</x:v>
      </x:c>
      <x:c r="I27" s="27" t="str">
        <x:v>—</x:v>
      </x:c>
    </x:row>
    <x:row r="28" ht="78" hidden="0" customHeight="1">
      <x:c r="A28" s="27" t="str">
        <x:v>GUI-027</x:v>
      </x:c>
      <x:c r="B28" s="27" t="str">
        <x:v>IA-02</x:v>
      </x:c>
      <x:c r="C28" s="25" t="str">
        <x:v>Update profile form</x:v>
      </x:c>
      <x:c r="D28" s="25" t="str">
        <x:v>Người dùng đã đăng nhập</x:v>
      </x:c>
      <x:c r="E28" s="25" t="str">
        <x:v>Dùng bàn phím nhập dữ liệu và nhấn Enter tại control phù hợp để gửi form.</x:v>
      </x:c>
      <x:c r="F28" s="25" t="str">
        <x:v>Heuristic: Form có thể hoàn tất bằng bàn phím; Enter không tạo submit ngoài ý muốn khi đang nhập nhiều dòng trong Địa chỉ.</x:v>
      </x:c>
      <x:c r="G28" s="29" t="str">
        <x:v>Passed</x:v>
      </x:c>
      <x:c r="H28" s="27" t="str">
        <x:v>Enter tại Họ Tên và Số điện thoại submit form; Enter trong Địa chỉ chỉ xuống dòng; sau khi Tab tới nút Cập nhật, Enter submit form bình thường.</x:v>
      </x:c>
      <x:c r="I28" s="27" t="str">
        <x:v>—</x:v>
      </x:c>
    </x:row>
    <x:row r="29" ht="51" hidden="0" customHeight="1">
      <x:c r="A29" s="27" t="str">
        <x:v>GUI-028</x:v>
      </x:c>
      <x:c r="B29" s="27" t="str">
        <x:v>IA-03</x:v>
      </x:c>
      <x:c r="C29" s="25" t="str">
        <x:v>Update profile form</x:v>
      </x:c>
      <x:c r="D29" s="25" t="str">
        <x:v>Người dùng đã đăng nhập</x:v>
      </x:c>
      <x:c r="E29" s="25" t="str">
        <x:v>Dùng Tab lần lượt qua Email, Họ Tên, Số điện thoại, Địa chỉ và nút Cập nhật.</x:v>
      </x:c>
      <x:c r="F29" s="25" t="str">
        <x:v>Focus đi theo thứ tự hiển thị hợp lý; trường Email không chỉnh sửa không gây bẫy bàn phím và nút Cập nhật có thể kích hoạt bằng bàn phím. FR-21.</x:v>
      </x:c>
      <x:c r="G29" s="29" t="str">
        <x:v>Passed</x:v>
      </x:c>
      <x:c r="H29" s="27" t="str">
        <x:v>Tab focus đúng thứ tự; khi focus ở nút Cập nhật, người dùng có thể nhấn Enter để submit.</x:v>
      </x:c>
      <x:c r="I29" s="27" t="str">
        <x:v>—</x:v>
      </x:c>
    </x:row>
    <x:row r="30" ht="164.25" hidden="0" customHeight="1">
      <x:c r="A30" s="27" t="str">
        <x:v>GUI-029</x:v>
      </x:c>
      <x:c r="B30" s="27" t="str">
        <x:v>IA-04</x:v>
      </x:c>
      <x:c r="C30" s="25" t="str">
        <x:v>Update profile form</x:v>
      </x:c>
      <x:c r="D30" s="25" t="str">
        <x:v>Người dùng đã đăng nhập</x:v>
      </x:c>
      <x:c r="E30" s="25" t="str">
        <x:v>Gửi dữ liệu hồ sơ hợp lệ và nhận phản hồi thành công.</x:v>
      </x:c>
      <x:c r="F30" s="25" t="str">
        <x:v>Có phản hồi thành công rõ ràng; dữ liệu vừa cập nhật hiển thị nhất quán trên Profile page. FR-04; hình thức phản hồi cụ thể là Heuristic.</x:v>
      </x:c>
      <x:c r="G30" s="29" t="str">
        <x:v>Failed</x:v>
      </x:c>
      <x:c r="H30" s="27" t="str">
        <x:v>BUG-007 — Không thể cập nhật với số 10–11 chữ số bắt đầu bằng 0 hợp lệ.</x:v>
      </x:c>
      <x:c r="I30" s="27" t="str"/>
    </x:row>
    <x:row r="31" ht="340.5" hidden="0" customHeight="1">
      <x:c r="A31" s="27" t="str">
        <x:v>GUI-030</x:v>
      </x:c>
      <x:c r="B31" s="27" t="str">
        <x:v>IA-04</x:v>
      </x:c>
      <x:c r="C31" s="25" t="str">
        <x:v>Update profile form</x:v>
      </x:c>
      <x:c r="D31" s="25" t="str">
        <x:v>Người dùng đã đăng nhập</x:v>
      </x:c>
      <x:c r="E31" s="25" t="str">
        <x:v>Gửi dữ liệu hợp lệ nhưng server trả lỗi.</x:v>
      </x:c>
      <x:c r="F31" s="25" t="str">
        <x:v>Thông báo lỗi dễ hiểu xuất hiện phía trên nút “Cập nhật”; dữ liệu người dùng vừa nhập không bị xóa. FR-22; việc giữ dữ liệu là Heuristic.</x:v>
      </x:c>
      <x:c r="G31" s="29" t="str">
        <x:v>Failed</x:v>
      </x:c>
      <x:c r="H31" s="27" t="str">
        <x:v>BUG-018 — Lỗi PUT chỉ hiển thị bằng JavaScript alert; không có thông báo inline/aria-live, dữ liệu nhập vẫn được giữ.</x:v>
      </x:c>
      <x:c r="I31" s="27" t="str"/>
    </x:row>
    <x:row r="32" ht="51" hidden="0" customHeight="1">
      <x:c r="A32" s="56" t="str">
        <x:v>GUI-031</x:v>
      </x:c>
      <x:c r="B32" s="56" t="str">
        <x:v>IA-01</x:v>
      </x:c>
      <x:c r="C32" s="57" t="str">
        <x:v>Order history screen</x:v>
      </x:c>
      <x:c r="D32" s="57" t="str">
        <x:v>Người dùng đã đăng nhập</x:v>
      </x:c>
      <x:c r="E32" s="57" t="str">
        <x:v>Kiểm tra các cột thông tin của danh sách đơn hàng.</x:v>
      </x:c>
      <x:c r="F32" s="57" t="str">
        <x:v>Mỗi đơn hiển thị Mã đơn, Ngày đặt, Tổng tiền và Trạng thái hiện tại; nhãn cột rõ ràng. FR-11.</x:v>
      </x:c>
      <x:c r="G32" s="58" t="str">
        <x:v>Passed</x:v>
      </x:c>
      <x:c r="H32" s="56" t="str">
        <x:v>Bảng hiển thị Mã ĐH, Ngày đặt, Tổng tiền, Trạng thái và Thao tác.</x:v>
      </x:c>
      <x:c r="I32" s="56" t="str">
        <x:v>—</x:v>
      </x:c>
    </x:row>
    <x:row r="33" ht="37.5" hidden="0" customHeight="1">
      <x:c r="A33" s="27" t="str">
        <x:v>GUI-032</x:v>
      </x:c>
      <x:c r="B33" s="27" t="str">
        <x:v>IA-01</x:v>
      </x:c>
      <x:c r="C33" s="25" t="str">
        <x:v>Order history screen</x:v>
      </x:c>
      <x:c r="D33" s="25" t="str">
        <x:v>Người dùng đã đăng nhập</x:v>
      </x:c>
      <x:c r="E33" s="25" t="str">
        <x:v>Kiểm tra cách hiển thị tổng tiền của nhiều đơn hàng.</x:v>
      </x:c>
      <x:c r="F33" s="25" t="str">
        <x:v>Mọi tổng tiền dùng ký hiệu ₫ và có phân cách hàng nghìn nhất quán. FR-11, FR-21.</x:v>
      </x:c>
      <x:c r="G33" s="29" t="str">
        <x:v>Passed</x:v>
      </x:c>
      <x:c r="H33" s="27" t="str">
        <x:v>Tất cả tổng tiền có phân cách hàng nghìn và ký hiệu ₫.</x:v>
      </x:c>
      <x:c r="I33" s="27" t="str">
        <x:v>—</x:v>
      </x:c>
    </x:row>
    <x:row r="34" ht="51" hidden="0" customHeight="1">
      <x:c r="A34" s="27" t="str">
        <x:v>GUI-033</x:v>
      </x:c>
      <x:c r="B34" s="27" t="str">
        <x:v>IA-03</x:v>
      </x:c>
      <x:c r="C34" s="25" t="str">
        <x:v>Order history screen</x:v>
      </x:c>
      <x:c r="D34" s="25" t="str">
        <x:v>Người dùng đã đăng nhập</x:v>
      </x:c>
      <x:c r="E34" s="25" t="str">
        <x:v>Đi từ Profile page tới khu vực lịch sử đơn hàng.</x:v>
      </x:c>
      <x:c r="F34" s="25" t="str">
        <x:v>Khu vực “Lịch sử đơn hàng” được định vị rõ trong cùng trang hoặc qua điều hướng rõ ràng; người dùng không gặp ngõ cụt. FR-11; cách tổ chức cụ thể là Heuristic.</x:v>
      </x:c>
      <x:c r="G34" s="29" t="str">
        <x:v>Passed</x:v>
      </x:c>
      <x:c r="H34" s="27" t="str">
        <x:v>Khu vực Lịch sử đơn hàng được định vị rõ trong cùng Profile page.</x:v>
      </x:c>
      <x:c r="I34" s="27" t="str">
        <x:v>—</x:v>
      </x:c>
    </x:row>
    <x:row r="35" ht="51" hidden="0" customHeight="1">
      <x:c r="A35" s="27" t="str">
        <x:v>GUI-034</x:v>
      </x:c>
      <x:c r="B35" s="27" t="str">
        <x:v>IA-03</x:v>
      </x:c>
      <x:c r="C35" s="25" t="str">
        <x:v>Order history screen</x:v>
      </x:c>
      <x:c r="D35" s="25" t="str">
        <x:v>Người dùng đã đăng nhập</x:v>
      </x:c>
      <x:c r="E35" s="25" t="str">
        <x:v>Dùng Back rồi Forward của trình duyệt sau khi vào Profile page chứa lịch sử đơn hàng.</x:v>
      </x:c>
      <x:c r="F35" s="25" t="str">
        <x:v>Heuristic: Điều hướng trở lại đúng route; không nhân đôi đơn hàng và không hiển thị dữ liệu của phiên khác.</x:v>
      </x:c>
      <x:c r="G35" s="29" t="str">
        <x:v>Passed</x:v>
      </x:c>
      <x:c r="H35" s="27" t="str">
        <x:v>Back về /, Forward trở lại /profile và vẫn có đúng 5 dòng đơn.</x:v>
      </x:c>
      <x:c r="I35" s="27" t="str">
        <x:v>—</x:v>
      </x:c>
    </x:row>
    <x:row r="36" ht="165" hidden="0" customHeight="1">
      <x:c r="A36" s="27" t="str">
        <x:v>GUI-035</x:v>
      </x:c>
      <x:c r="B36" s="27" t="str">
        <x:v>IA-03</x:v>
      </x:c>
      <x:c r="C36" s="25" t="str">
        <x:v>Order history screen</x:v>
      </x:c>
      <x:c r="D36" s="25" t="str">
        <x:v>Người dùng đã đăng nhập</x:v>
      </x:c>
      <x:c r="E36" s="25" t="str">
        <x:v>Đăng xuất khi lịch sử đơn hàng đang hiển thị.</x:v>
      </x:c>
      <x:c r="F36" s="25" t="str">
        <x:v>Nút có nhãn chính xác “Đăng xuất”; sau thao tác, dữ liệu đơn hàng không còn truy cập được bằng điều hướng thông thường. FR-23, SEC-02.</x:v>
      </x:c>
      <x:c r="G36" s="29" t="str">
        <x:v>Failed</x:v>
      </x:c>
      <x:c r="H36" s="27" t="str">
        <x:v>BUG-008 — Nút đăng xuất trên navbar ghi “Thoát” thay vì “Đăng xuất”.</x:v>
      </x:c>
      <x:c r="I36" s="27" t="str"/>
    </x:row>
    <x:row r="37" ht="164.25" hidden="0" customHeight="1">
      <x:c r="A37" s="27" t="str">
        <x:v>GUI-036</x:v>
      </x:c>
      <x:c r="B37" s="27" t="str">
        <x:v>IA-04</x:v>
      </x:c>
      <x:c r="C37" s="25" t="str">
        <x:v>Order history screen</x:v>
      </x:c>
      <x:c r="D37" s="25" t="str">
        <x:v>Người dùng đã đăng nhập nhưng chưa có đơn hàng</x:v>
      </x:c>
      <x:c r="E37" s="25" t="str">
        <x:v>Mở lịch sử đơn hàng ở trạng thái rỗng.</x:v>
      </x:c>
      <x:c r="F37" s="25" t="str">
        <x:v>Empty state có message thân thiện và icon/hình minh họa, không chỉ là vùng trắng. FR-24.</x:v>
      </x:c>
      <x:c r="G37" s="29" t="str">
        <x:v>Failed</x:v>
      </x:c>
      <x:c r="H37" s="27" t="str">
        <x:v>BUG-009 — Empty state chỉ có message, không có img hoặc svg.</x:v>
      </x:c>
      <x:c r="I37" s="27" t="str"/>
    </x:row>
    <x:row r="38" ht="51" hidden="0" customHeight="1">
      <x:c r="A38" s="27" t="str">
        <x:v>GUI-037</x:v>
      </x:c>
      <x:c r="B38" s="27" t="str">
        <x:v>IA-04</x:v>
      </x:c>
      <x:c r="C38" s="25" t="str">
        <x:v>Order history screen</x:v>
      </x:c>
      <x:c r="D38" s="25" t="str">
        <x:v>Người dùng đã đăng nhập</x:v>
      </x:c>
      <x:c r="E38" s="25" t="str">
        <x:v>Kiểm tra nhãn trạng thái của các đơn pending, confirmed, shipping, delivered và canceled.</x:v>
      </x:c>
      <x:c r="F38" s="25" t="str">
        <x:v>Các trạng thái lần lượt được dịch rõ sang tiếng Việt, phân biệt màu và có nhãn văn bản để không phụ thuộc riêng vào màu. FR-11.</x:v>
      </x:c>
      <x:c r="G38" s="29" t="str">
        <x:v>Passed</x:v>
      </x:c>
      <x:c r="H38" s="27" t="str">
        <x:v>Cả 5 trạng thái hiển thị nhãn tiếng Việt, màu riêng và văn bản trạng thái.</x:v>
      </x:c>
      <x:c r="I38" s="27" t="str">
        <x:v>—</x:v>
      </x:c>
    </x:row>
    <x:row r="39" ht="165" hidden="0" customHeight="1">
      <x:c r="A39" s="27" t="str">
        <x:v>GUI-038</x:v>
      </x:c>
      <x:c r="B39" s="27" t="str">
        <x:v>IA-04</x:v>
      </x:c>
      <x:c r="C39" s="25" t="str">
        <x:v>Order history screen</x:v>
      </x:c>
      <x:c r="D39" s="25" t="str">
        <x:v>Người dùng đã đăng nhập</x:v>
      </x:c>
      <x:c r="E39" s="25" t="str">
        <x:v>Bấm Hủy đơn đối với đơn ở trạng thái pending hoặc confirmed.</x:v>
      </x:c>
      <x:c r="F39" s="25" t="str">
        <x:v>Heuristic: Có xác nhận trước hành động hủy; khi xác nhận và server thành công, dòng đơn cập nhật thành “Đã hủy” mà không nhân đôi dữ liệu. Việc cho phép hủy tuân FR-10.</x:v>
      </x:c>
      <x:c r="G39" s="29" t="str">
        <x:v>Failed</x:v>
      </x:c>
      <x:c r="H39" s="27" t="str">
        <x:v>BUG-010 — Không có confirm; alert xuất hiện sau khi đơn đã chuyển sang Đã hủy.</x:v>
      </x:c>
      <x:c r="I39" s="27" t="str"/>
    </x:row>
    <x:row r="40" ht="165" hidden="0" customHeight="1">
      <x:c r="A40" s="27" t="str">
        <x:v>GUI-039</x:v>
      </x:c>
      <x:c r="B40" s="27" t="str">
        <x:v>IA-04</x:v>
      </x:c>
      <x:c r="C40" s="25" t="str">
        <x:v>Order history screen</x:v>
      </x:c>
      <x:c r="D40" s="25" t="str">
        <x:v>Người dùng đã đăng nhập</x:v>
      </x:c>
      <x:c r="E40" s="25" t="str">
        <x:v>Quan sát đơn ở trạng thái shipping, delivered hoặc canceled.</x:v>
      </x:c>
      <x:c r="F40" s="25" t="str">
        <x:v>Không hiển thị hành động tự hủy cho các trạng thái này; trạng thái kết thúc không cung cấp chuyển đổi tiếp theo. FR-10.</x:v>
      </x:c>
      <x:c r="G40" s="29" t="str">
        <x:v>Failed</x:v>
      </x:c>
      <x:c r="H40" s="27" t="str">
        <x:v>BUG-011 — Đơn shipping vẫn có nút Hủy đơn và hủy thành công.</x:v>
      </x:c>
      <x:c r="I40" s="27" t="str"/>
    </x:row>
    <x:row r="41" ht="51" hidden="0" customHeight="1">
      <x:c r="A41" s="56" t="str">
        <x:v>GUI-040</x:v>
      </x:c>
      <x:c r="B41" s="56" t="str">
        <x:v>IA-01</x:v>
      </x:c>
      <x:c r="C41" s="57" t="str">
        <x:v>Admin order management</x:v>
      </x:c>
      <x:c r="D41" s="57" t="str">
        <x:v>Admin</x:v>
      </x:c>
      <x:c r="E41" s="57" t="str">
        <x:v>Kiểm tra ngôn ngữ và tiêu đề của màn hình quản lý đơn hàng.</x:v>
      </x:c>
      <x:c r="F41" s="57" t="str">
        <x:v>Màn hình dùng tiếng Việt nhất quán và có tiêu đề “Quản lý Đơn hàng” trong cấu trúc heading hợp lý. FR-21.</x:v>
      </x:c>
      <x:c r="G41" s="58" t="str">
        <x:v>Passed</x:v>
      </x:c>
      <x:c r="H41" s="56" t="str">
        <x:v>Mục đơn hàng có tiêu đề “Quản lý Đơn hàng” và nội dung nghiệp vụ dùng tiếng Việt.</x:v>
      </x:c>
      <x:c r="I41" s="56" t="str">
        <x:v>—</x:v>
      </x:c>
    </x:row>
    <x:row r="42" ht="51" hidden="0" customHeight="1">
      <x:c r="A42" s="27" t="str">
        <x:v>GUI-041</x:v>
      </x:c>
      <x:c r="B42" s="27" t="str">
        <x:v>IA-01</x:v>
      </x:c>
      <x:c r="C42" s="25" t="str">
        <x:v>Admin order management</x:v>
      </x:c>
      <x:c r="D42" s="25" t="str">
        <x:v>Admin</x:v>
      </x:c>
      <x:c r="E42" s="25" t="str">
        <x:v>Kiểm tra bảng đơn hàng trên desktop với dữ liệu ở tất cả cột.</x:v>
      </x:c>
      <x:c r="F42" s="25" t="str">
        <x:v>Các cột ID, Người đặt, Tổng tiền, Địa chỉ, Trạng thái và Hành động căn chỉnh rõ; nội dung không chồng lấn. FR-18.</x:v>
      </x:c>
      <x:c r="G42" s="29" t="str">
        <x:v>Passed</x:v>
      </x:c>
      <x:c r="H42" s="27" t="str">
        <x:v>Bảng desktop hiển thị đủ 6 cột, không chồng lấn ở viewport mặc định.</x:v>
      </x:c>
      <x:c r="I42" s="27" t="str">
        <x:v>—</x:v>
      </x:c>
    </x:row>
    <x:row r="43" ht="180.75" hidden="0" customHeight="1">
      <x:c r="A43" s="27" t="str">
        <x:v>GUI-042</x:v>
      </x:c>
      <x:c r="B43" s="27" t="str">
        <x:v>IA-01</x:v>
      </x:c>
      <x:c r="C43" s="25" t="str">
        <x:v>Admin order management</x:v>
      </x:c>
      <x:c r="D43" s="25" t="str">
        <x:v>Admin</x:v>
      </x:c>
      <x:c r="E43" s="25" t="str">
        <x:v>Hiển thị địa chỉ giao hàng chứa thẻ HTML hoặc script.</x:v>
      </x:c>
      <x:c r="F43" s="25" t="str">
        <x:v>Địa chỉ được hiển thị như văn bản thuần, không render HTML và không thực thi script. FR-18, SEC-04.</x:v>
      </x:c>
      <x:c r="G43" s="29" t="str">
        <x:v>Failed</x:v>
      </x:c>
      <x:c r="H43" s="27" t="str">
        <x:v>BUG-012 — Địa chỉ chứa thẻ b được render thành HTML trong ô bảng.</x:v>
      </x:c>
      <x:c r="I43" s="27" t="str"/>
    </x:row>
    <x:row r="44" ht="51" hidden="0" customHeight="1">
      <x:c r="A44" s="27" t="str">
        <x:v>GUI-043</x:v>
      </x:c>
      <x:c r="B44" s="27" t="str">
        <x:v>IA-03</x:v>
      </x:c>
      <x:c r="C44" s="25" t="str">
        <x:v>Admin order management</x:v>
      </x:c>
      <x:c r="D44" s="25" t="str">
        <x:v>Admin</x:v>
      </x:c>
      <x:c r="E44" s="25" t="str">
        <x:v>Chọn mục quản lý đơn hàng trong sidebar.</x:v>
      </x:c>
      <x:c r="F44" s="25" t="str">
        <x:v>Mục đơn hàng được highlight và nội dung “Quản lý Đơn hàng” xuất hiện; không mở tab trình duyệt ngoài ý muốn. FR-23.</x:v>
      </x:c>
      <x:c r="G44" s="29" t="str">
        <x:v>Passed</x:v>
      </x:c>
      <x:c r="H44" s="27" t="str">
        <x:v>Mục Đơn hàng được highlight và nội dung xuất hiện trong cùng tab.</x:v>
      </x:c>
      <x:c r="I44" s="27" t="str">
        <x:v>—</x:v>
      </x:c>
    </x:row>
    <x:row r="45" ht="51" hidden="0" customHeight="1">
      <x:c r="A45" s="27" t="str">
        <x:v>GUI-044</x:v>
      </x:c>
      <x:c r="B45" s="27" t="str">
        <x:v>IA-03</x:v>
      </x:c>
      <x:c r="C45" s="25" t="str">
        <x:v>Admin order management</x:v>
      </x:c>
      <x:c r="D45" s="25" t="str">
        <x:v>Người dùng thường</x:v>
      </x:c>
      <x:c r="E45" s="25" t="str">
        <x:v>Truy cập phân hệ Admin hoặc API quản lý đơn hàng.</x:v>
      </x:c>
      <x:c r="F45" s="25" t="str">
        <x:v>Quyền truy cập bị từ chối và không hiển thị danh sách đơn hàng toàn hệ thống. FR-12, SEC-03.</x:v>
      </x:c>
      <x:c r="G45" s="29" t="str">
        <x:v>Failed</x:v>
      </x:c>
      <x:c r="H45" s="27" t="str">
        <x:v>BUG-013 — Token role=user gọi /api/admin/orders nhận 200 và 5 đơn.</x:v>
      </x:c>
      <x:c r="I45" s="27" t="str">
        <x:v>Bằng chứng API/authorization được ghi trong BUG-013.</x:v>
      </x:c>
    </x:row>
    <x:row r="46" ht="51" hidden="0" customHeight="1">
      <x:c r="A46" s="27" t="str">
        <x:v>GUI-045</x:v>
      </x:c>
      <x:c r="B46" s="27" t="str">
        <x:v>IA-03</x:v>
      </x:c>
      <x:c r="C46" s="25" t="str">
        <x:v>Admin order management</x:v>
      </x:c>
      <x:c r="D46" s="25" t="str">
        <x:v>Admin</x:v>
      </x:c>
      <x:c r="E46" s="25" t="str">
        <x:v>Chuyển từ tab đơn hàng sang tab khác rồi quay lại.</x:v>
      </x:c>
      <x:c r="F46" s="25" t="str">
        <x:v>Heuristic: Sidebar giữ điều hướng nhất quán; bảng đơn hàng được hiển thị lại đúng và không tạo hàng trùng.</x:v>
      </x:c>
      <x:c r="G46" s="29" t="str">
        <x:v>Passed</x:v>
      </x:c>
      <x:c r="H46" s="27" t="str">
        <x:v>Chuyển Dashboard → Đơn hàng hiển thị lại đúng 5 dòng, không nhân đôi.</x:v>
      </x:c>
      <x:c r="I46" s="27" t="str">
        <x:v>—</x:v>
      </x:c>
    </x:row>
    <x:row r="47" ht="51" hidden="0" customHeight="1">
      <x:c r="A47" s="27" t="str">
        <x:v>GUI-046</x:v>
      </x:c>
      <x:c r="B47" s="27" t="str">
        <x:v>IA-04</x:v>
      </x:c>
      <x:c r="C47" s="25" t="str">
        <x:v>Admin order management</x:v>
      </x:c>
      <x:c r="D47" s="25" t="str">
        <x:v>Admin</x:v>
      </x:c>
      <x:c r="E47" s="25" t="str">
        <x:v>Chuyển đơn từ pending sang confirmed, hoặc confirmed sang shipping.</x:v>
      </x:c>
      <x:c r="F47" s="25" t="str">
        <x:v>Sau phản hồi thành công, nhãn trạng thái và tập nút hành động của đúng dòng được cập nhật theo State Machine. FR-10, FR-18.</x:v>
      </x:c>
      <x:c r="G47" s="29" t="str">
        <x:v>Passed</x:v>
      </x:c>
      <x:c r="H47" s="27" t="str">
        <x:v>Chuyển pending → confirmed cập nhật đúng nhãn và nút hành động của dòng.</x:v>
      </x:c>
      <x:c r="I47" s="27" t="str">
        <x:v>—</x:v>
      </x:c>
    </x:row>
    <x:row r="48" ht="180.75" hidden="0" customHeight="1">
      <x:c r="A48" s="27" t="str">
        <x:v>GUI-047</x:v>
      </x:c>
      <x:c r="B48" s="27" t="str">
        <x:v>IA-04</x:v>
      </x:c>
      <x:c r="C48" s="25" t="str">
        <x:v>Admin order management</x:v>
      </x:c>
      <x:c r="D48" s="25" t="str">
        <x:v>Admin</x:v>
      </x:c>
      <x:c r="E48" s="25" t="str">
        <x:v>Quan sát đơn ở trạng thái delivered hoặc canceled.</x:v>
      </x:c>
      <x:c r="F48" s="25" t="str">
        <x:v>Không có hành động chuyển sang trạng thái khác vì delivered và canceled là trạng thái kết thúc. FR-10, FR-18.</x:v>
      </x:c>
      <x:c r="G48" s="29" t="str">
        <x:v>Failed</x:v>
      </x:c>
      <x:c r="H48" s="27" t="str">
        <x:v>BUG-014 — Đơn canceled có nút Đánh dấu Đã giao và chuyển sang delivered thành công.</x:v>
      </x:c>
      <x:c r="I48" s="27" t="str"/>
    </x:row>
    <x:row r="49" ht="78" hidden="0" customHeight="1">
      <x:c r="A49" s="27" t="str">
        <x:v>GUI-048</x:v>
      </x:c>
      <x:c r="B49" s="27" t="str">
        <x:v>IA-04</x:v>
      </x:c>
      <x:c r="C49" s="25" t="str">
        <x:v>Admin order management</x:v>
      </x:c>
      <x:c r="D49" s="25" t="str">
        <x:v>Admin</x:v>
      </x:c>
      <x:c r="E49" s="25" t="str">
        <x:v>Mô phỏng server từ chối một chuyển trạng thái không hợp lệ.</x:v>
      </x:c>
      <x:c r="F49" s="25" t="str">
        <x:v>Màn hình hiển thị lỗi phù hợp, giữ nguyên trạng thái hiện tại và không tạo ấn tượng rằng cập nhật đã thành công. FR-10, FR-18.</x:v>
      </x:c>
      <x:c r="G49" s="29" t="str">
        <x:v>Passed</x:v>
      </x:c>
      <x:c r="H49" s="27" t="str">
        <x:v>Tạo race có kiểm soát: UI còn hiển thị pending nhưng DB đã delivered; thao tác Xác nhận bị API từ chối và UI không hiển thị thành công giả.</x:v>
      </x:c>
      <x:c r="I49" s="27" t="str">
        <x:v>—</x:v>
      </x:c>
    </x:row>
    <x:row r="50" ht="180.75" hidden="0" customHeight="1">
      <x:c r="A50" s="56" t="str">
        <x:v>GUI-049</x:v>
      </x:c>
      <x:c r="B50" s="56" t="str">
        <x:v>IA-01</x:v>
      </x:c>
      <x:c r="C50" s="57" t="str">
        <x:v>Nhiều màn hình</x:v>
      </x:c>
      <x:c r="D50" s="57" t="str">
        <x:v>Người dùng đã đăng nhập / Admin</x:v>
      </x:c>
      <x:c r="E50" s="57" t="str">
        <x:v>So sánh màu của hành động tích cực và hành động hủy/nguy hiểm.</x:v>
      </x:c>
      <x:c r="F50" s="57" t="str">
        <x:v>Nút hành động tích cực dùng màu xanh dương; nút hủy/nguy hiểm dùng màu đỏ và không chỉ dựa vào màu để truyền đạt ý nghĩa. FR-21; phần không chỉ dựa vào màu là Heuristic.</x:v>
      </x:c>
      <x:c r="G50" s="58" t="str">
        <x:v>Failed</x:v>
      </x:c>
      <x:c r="H50" s="56" t="str">
        <x:v>BUG-015 — Nút Hủy trong Admin dùng bg-gray-400 thay vì màu đỏ.</x:v>
      </x:c>
      <x:c r="I50" s="56" t="str"/>
    </x:row>
    <x:row r="51" ht="165" hidden="0" customHeight="1">
      <x:c r="A51" s="27" t="str">
        <x:v>GUI-050</x:v>
      </x:c>
      <x:c r="B51" s="27" t="str">
        <x:v>IA-03</x:v>
      </x:c>
      <x:c r="C51" s="25" t="str">
        <x:v>Nhiều màn hình</x:v>
      </x:c>
      <x:c r="D51" s="25" t="str">
        <x:v>Người dùng đã đăng nhập</x:v>
      </x:c>
      <x:c r="E51" s="25" t="str">
        <x:v>So sánh nhãn liên quan đến hồ sơ, lịch sử đơn hàng và đăng xuất trên navbar/nội dung.</x:v>
      </x:c>
      <x:c r="F51" s="25" t="str">
        <x:v>Cùng một đích hoặc hành động dùng nhãn tiếng Việt nhất quán; hành động đăng xuất luôn ghi “Đăng xuất”. FR-21, FR-23.</x:v>
      </x:c>
      <x:c r="G51" s="29" t="str">
        <x:v>Failed</x:v>
      </x:c>
      <x:c r="H51" s="27" t="str">
        <x:v>BUG-008 — Web User dùng nhãn “Thoát”, không nhất quán với “Đăng xuất”.</x:v>
      </x:c>
      <x:c r="I51" s="27" t="str"/>
    </x:row>
    <x:row r="52" ht="51" hidden="0" customHeight="1">
      <x:c r="A52" s="27" t="str">
        <x:v>GUI-051</x:v>
      </x:c>
      <x:c r="B52" s="27" t="str">
        <x:v>IA-03</x:v>
      </x:c>
      <x:c r="C52" s="25" t="str">
        <x:v>Nhiều màn hình</x:v>
      </x:c>
      <x:c r="D52" s="25" t="str">
        <x:v>Người dùng đã đăng nhập / Admin</x:v>
      </x:c>
      <x:c r="E52" s="25" t="str">
        <x:v>Sau mỗi thay đổi route hoặc tab, kiểm tra vị trí focus bằng bàn phím và screen reader.</x:v>
      </x:c>
      <x:c r="F52" s="25" t="str">
        <x:v>Heuristic: Focus được đặt tại vị trí hợp lý để thông báo nội dung mới; người dùng không phải duyệt lại toàn bộ vùng điều hướng.</x:v>
      </x:c>
      <x:c r="G52" s="29" t="str">
        <x:v>Failed</x:v>
      </x:c>
      <x:c r="H52" s="27" t="str">
        <x:v>BUG-016 — Sidebar Admin không focus được; sau đổi tab activeElement vẫn là BODY.</x:v>
      </x:c>
      <x:c r="I52" s="27" t="str">
        <x:v>Bằng chứng kiểm tra focus/DOM được ghi trong BUG-016.</x:v>
      </x:c>
    </x:row>
    <x:row r="53" ht="51" hidden="0" customHeight="1">
      <x:c r="A53" s="27" t="str">
        <x:v>GUI-052</x:v>
      </x:c>
      <x:c r="B53" s="27" t="str">
        <x:v>IA-04</x:v>
      </x:c>
      <x:c r="C53" s="25" t="str">
        <x:v>Nhiều màn hình</x:v>
      </x:c>
      <x:c r="D53" s="25" t="str">
        <x:v>Người dùng đã đăng nhập / Admin</x:v>
      </x:c>
      <x:c r="E53" s="25" t="str">
        <x:v>Kích hoạt thay đổi trạng thái động và kiểm tra bằng screen reader.</x:v>
      </x:c>
      <x:c r="F53" s="25" t="str">
        <x:v>Heuristic: Thông báo thành công, lỗi hoặc trạng thái đơn vừa đổi được công bố theo cách có thể cảm nhận mà không cần di chuyển focus thủ công để tìm.</x:v>
      </x:c>
      <x:c r="G53" s="29" t="str">
        <x:v>Failed</x:v>
      </x:c>
      <x:c r="H53" s="27" t="str">
        <x:v>BUG-017 — Không có role=status/alert hoặc aria-live sau thay đổi trạng thái.</x:v>
      </x:c>
      <x:c r="I53" s="27" t="str">
        <x:v>Bằng chứng kiểm tra ARIA/DOM được ghi trong BUG-017.</x:v>
      </x:c>
    </x:row>
  </x:sheetData>
  <x:conditionalFormatting sqref="G2:G53">
    <x:cfRule type="containsText" dxfId="0" priority="1" operator="containsText" text="Passed"/>
    <x:cfRule type="containsText" dxfId="1" priority="2" operator="containsText" text="Failed"/>
  </x:conditionalFormatting>
  <x:dataValidations count="1">
    <x:dataValidation type="list" sqref="G2:G53">
      <x:formula1>"Passed,Failed,Chưa thực hiện"</x:formula1>
    </x:dataValidation>
  </x:dataValidations>
  <x:pageMargins left="0.7" right="0.7" top="0.75" bottom="0.75" header="0.3" footer="0.3"/>
  <x:drawing xmlns:r="http://schemas.openxmlformats.org/officeDocument/2006/relationships" r:id="Ra263c85db07b40bc"/>
  <x:tableParts count="1">
    <x:tablePart xmlns:r="http://schemas.openxmlformats.org/officeDocument/2006/relationships" r:id="R53497974afb94902"/>
  </x:tableParts>
</x:worksheet>
</file>