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lmclatch_uvm_edu/Documents/"/>
    </mc:Choice>
  </mc:AlternateContent>
  <xr:revisionPtr revIDLastSave="165" documentId="8_{5EE35EAB-5172-4745-8779-F28BA98C1BF4}" xr6:coauthVersionLast="47" xr6:coauthVersionMax="47" xr10:uidLastSave="{A82C7DA9-09DF-B340-8B9B-50C991602D08}"/>
  <bookViews>
    <workbookView xWindow="5560" yWindow="660" windowWidth="28040" windowHeight="17440" xr2:uid="{81EACC8C-115D-4D42-93E4-968B0A1288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13" i="1"/>
  <c r="H3" i="1"/>
  <c r="F3" i="1"/>
  <c r="G17" i="1"/>
  <c r="G18" i="1"/>
  <c r="G14" i="1"/>
  <c r="G15" i="1"/>
  <c r="G3" i="1"/>
  <c r="G4" i="1"/>
  <c r="G5" i="1"/>
  <c r="G6" i="1"/>
  <c r="G7" i="1"/>
  <c r="G9" i="1"/>
  <c r="F4" i="1"/>
  <c r="F5" i="1"/>
  <c r="F6" i="1"/>
  <c r="F7" i="1"/>
  <c r="F8" i="1"/>
  <c r="G8" i="1" s="1"/>
  <c r="F9" i="1"/>
  <c r="H7" i="1" l="1"/>
  <c r="I7" i="1" s="1"/>
  <c r="H6" i="1"/>
  <c r="I6" i="1" s="1"/>
  <c r="H5" i="1"/>
  <c r="I5" i="1" s="1"/>
  <c r="H4" i="1"/>
  <c r="I4" i="1" s="1"/>
  <c r="I3" i="1"/>
  <c r="H9" i="1"/>
  <c r="I9" i="1" s="1"/>
  <c r="H8" i="1"/>
  <c r="I8" i="1" s="1"/>
</calcChain>
</file>

<file path=xl/sharedStrings.xml><?xml version="1.0" encoding="utf-8"?>
<sst xmlns="http://schemas.openxmlformats.org/spreadsheetml/2006/main" count="19" uniqueCount="17">
  <si>
    <t>Sieve No.</t>
  </si>
  <si>
    <t>Sieve Opening (mm)</t>
  </si>
  <si>
    <t>Mass of sieve pan(g)</t>
  </si>
  <si>
    <t>Mass of Soil Retained on Each Sieve + mass of sieve (g)</t>
  </si>
  <si>
    <t>Mass of soil reatined on each sieve, Mn (g)</t>
  </si>
  <si>
    <t>Percent Retained mass Rn, (%)</t>
  </si>
  <si>
    <t>Cummultaive percent of soil retained, cRn (%)</t>
  </si>
  <si>
    <t>Percent finer (%)</t>
  </si>
  <si>
    <t>Pan</t>
  </si>
  <si>
    <t>D10 =</t>
  </si>
  <si>
    <t>D30 =</t>
  </si>
  <si>
    <t>D60=</t>
  </si>
  <si>
    <t>(mm)</t>
  </si>
  <si>
    <t>Cu = D30^2/ D10*D60</t>
  </si>
  <si>
    <t>Cc = D60/D10</t>
  </si>
  <si>
    <t>Mass Lost =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</si>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</sst>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Gradation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6.5417760279965001E-3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General</c:formatCode>
                <c:ptCount val="6"/>
                <c:pt idx="0">
                  <c:v>4.75</c:v>
                </c:pt>
                <c:pt idx="1">
                  <c:v>2</c:v>
                </c:pt>
                <c:pt idx="2">
                  <c:v>0.85</c:v>
                </c:pt>
                <c:pt idx="3">
                  <c:v>0.42499999999999999</c:v>
                </c:pt>
                <c:pt idx="4">
                  <c:v>0.15</c:v>
                </c:pt>
                <c:pt idx="5">
                  <c:v>7.4999999999999997E-2</c:v>
                </c:pt>
              </c:numCache>
            </c:numRef>
          </c:xVal>
          <c:yVal>
            <c:numRef>
              <c:f>Sheet1!$I$3:$I$9</c:f>
              <c:numCache>
                <c:formatCode>General</c:formatCode>
                <c:ptCount val="7"/>
                <c:pt idx="0">
                  <c:v>62.966666666666669</c:v>
                </c:pt>
                <c:pt idx="1">
                  <c:v>50.766666666666666</c:v>
                </c:pt>
                <c:pt idx="2">
                  <c:v>37.466666666666669</c:v>
                </c:pt>
                <c:pt idx="3">
                  <c:v>27.099999999999994</c:v>
                </c:pt>
                <c:pt idx="4">
                  <c:v>9.1999999999999886</c:v>
                </c:pt>
                <c:pt idx="5">
                  <c:v>4.1999999999999886</c:v>
                </c:pt>
                <c:pt idx="6">
                  <c:v>0.23333333333332007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9-EF41-B224-2D620533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45696"/>
        <c:axId val="351564992"/>
      </c:scatterChart>
      <c:valAx>
        <c:axId val="351745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Particle Size 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64992"/>
        <c:crosses val="autoZero"/>
        <c:crossBetween val="midCat"/>
      </c:valAx>
      <c:valAx>
        <c:axId val="35156499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10</xdr:row>
      <xdr:rowOff>82550</xdr:rowOff>
    </xdr:from>
    <xdr:to>
      <xdr:col>4</xdr:col>
      <xdr:colOff>1905000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BAED6-5EA2-4049-AB5F-1AE9A9F12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CF75-93EE-3D45-A868-0F659D0DC337}">
  <dimension ref="B2:I20"/>
  <sheetViews>
    <sheetView tabSelected="1" workbookViewId="0">
      <selection activeCell="G20" sqref="G20"/>
    </sheetView>
  </sheetViews>
  <sheetFormatPr baseColWidth="10" defaultRowHeight="16" x14ac:dyDescent="0.2"/>
  <cols>
    <col min="3" max="3" width="17.83203125" customWidth="1"/>
    <col min="4" max="4" width="17.6640625" customWidth="1"/>
    <col min="5" max="5" width="46.33203125" customWidth="1"/>
    <col min="6" max="6" width="36.1640625" customWidth="1"/>
    <col min="7" max="7" width="26" customWidth="1"/>
    <col min="8" max="8" width="39" customWidth="1"/>
    <col min="9" max="9" width="14.6640625" customWidth="1"/>
  </cols>
  <sheetData>
    <row r="2" spans="2:9" x14ac:dyDescent="0.2">
      <c r="B2" t="s">
        <v>0</v>
      </c>
      <c r="C2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2">
      <c r="B3">
        <v>4</v>
      </c>
      <c r="C3">
        <v>4.75</v>
      </c>
      <c r="D3" s="1">
        <v>515</v>
      </c>
      <c r="E3" s="1">
        <v>1070.5</v>
      </c>
      <c r="F3">
        <f>E3-D3</f>
        <v>555.5</v>
      </c>
      <c r="G3">
        <f>(F3/1500)*100</f>
        <v>37.033333333333331</v>
      </c>
      <c r="H3">
        <f>SUM(G3)</f>
        <v>37.033333333333331</v>
      </c>
      <c r="I3">
        <f>100-H3</f>
        <v>62.966666666666669</v>
      </c>
    </row>
    <row r="4" spans="2:9" x14ac:dyDescent="0.2">
      <c r="B4">
        <v>10</v>
      </c>
      <c r="C4">
        <v>2</v>
      </c>
      <c r="D4">
        <v>465</v>
      </c>
      <c r="E4" s="1">
        <v>648</v>
      </c>
      <c r="F4">
        <f t="shared" ref="F4:F9" si="0">E4-D4</f>
        <v>183</v>
      </c>
      <c r="G4">
        <f t="shared" ref="G4:G9" si="1">(F4/1500)*100</f>
        <v>12.2</v>
      </c>
      <c r="H4">
        <f>SUM(G3:G4)</f>
        <v>49.233333333333334</v>
      </c>
      <c r="I4">
        <f t="shared" ref="I4:I9" si="2">100-H4</f>
        <v>50.766666666666666</v>
      </c>
    </row>
    <row r="5" spans="2:9" x14ac:dyDescent="0.2">
      <c r="B5">
        <v>20</v>
      </c>
      <c r="C5">
        <v>0.85</v>
      </c>
      <c r="D5">
        <v>410.5</v>
      </c>
      <c r="E5">
        <v>610</v>
      </c>
      <c r="F5">
        <f t="shared" si="0"/>
        <v>199.5</v>
      </c>
      <c r="G5">
        <f t="shared" si="1"/>
        <v>13.3</v>
      </c>
      <c r="H5">
        <f>SUM(G3:G5)</f>
        <v>62.533333333333331</v>
      </c>
      <c r="I5">
        <f t="shared" si="2"/>
        <v>37.466666666666669</v>
      </c>
    </row>
    <row r="6" spans="2:9" x14ac:dyDescent="0.2">
      <c r="B6">
        <v>40</v>
      </c>
      <c r="C6">
        <v>0.42499999999999999</v>
      </c>
      <c r="D6">
        <v>347</v>
      </c>
      <c r="E6">
        <v>502.5</v>
      </c>
      <c r="F6">
        <f t="shared" si="0"/>
        <v>155.5</v>
      </c>
      <c r="G6">
        <f t="shared" si="1"/>
        <v>10.366666666666667</v>
      </c>
      <c r="H6">
        <f>SUM(G3:G6)</f>
        <v>72.900000000000006</v>
      </c>
      <c r="I6">
        <f t="shared" si="2"/>
        <v>27.099999999999994</v>
      </c>
    </row>
    <row r="7" spans="2:9" x14ac:dyDescent="0.2">
      <c r="B7">
        <v>100</v>
      </c>
      <c r="C7">
        <v>0.15</v>
      </c>
      <c r="D7">
        <v>357.5</v>
      </c>
      <c r="E7">
        <v>626</v>
      </c>
      <c r="F7">
        <f t="shared" si="0"/>
        <v>268.5</v>
      </c>
      <c r="G7">
        <f t="shared" si="1"/>
        <v>17.899999999999999</v>
      </c>
      <c r="H7">
        <f>SUM(G3:G7)</f>
        <v>90.800000000000011</v>
      </c>
      <c r="I7">
        <f t="shared" si="2"/>
        <v>9.1999999999999886</v>
      </c>
    </row>
    <row r="8" spans="2:9" x14ac:dyDescent="0.2">
      <c r="B8">
        <v>200</v>
      </c>
      <c r="C8">
        <v>7.4999999999999997E-2</v>
      </c>
      <c r="D8">
        <v>342.5</v>
      </c>
      <c r="E8">
        <v>417.5</v>
      </c>
      <c r="F8">
        <f t="shared" si="0"/>
        <v>75</v>
      </c>
      <c r="G8">
        <f t="shared" si="1"/>
        <v>5</v>
      </c>
      <c r="H8">
        <f>SUM(G3:G8)</f>
        <v>95.800000000000011</v>
      </c>
      <c r="I8">
        <f t="shared" si="2"/>
        <v>4.1999999999999886</v>
      </c>
    </row>
    <row r="9" spans="2:9" x14ac:dyDescent="0.2">
      <c r="B9" t="s">
        <v>8</v>
      </c>
      <c r="D9">
        <v>371</v>
      </c>
      <c r="E9">
        <v>430.5</v>
      </c>
      <c r="F9">
        <f t="shared" si="0"/>
        <v>59.5</v>
      </c>
      <c r="G9">
        <f t="shared" si="1"/>
        <v>3.9666666666666668</v>
      </c>
      <c r="H9">
        <f>SUM(G3:G9)</f>
        <v>99.76666666666668</v>
      </c>
      <c r="I9">
        <f t="shared" si="2"/>
        <v>0.23333333333332007</v>
      </c>
    </row>
    <row r="13" spans="2:9" x14ac:dyDescent="0.2">
      <c r="F13" t="s">
        <v>9</v>
      </c>
      <c r="G13">
        <f>10/16.21</f>
        <v>0.61690314620604558</v>
      </c>
      <c r="H13" t="s">
        <v>12</v>
      </c>
    </row>
    <row r="14" spans="2:9" x14ac:dyDescent="0.2">
      <c r="F14" t="s">
        <v>10</v>
      </c>
      <c r="G14">
        <f>30/16.21</f>
        <v>1.8507094386181369</v>
      </c>
      <c r="H14" t="s">
        <v>12</v>
      </c>
    </row>
    <row r="15" spans="2:9" x14ac:dyDescent="0.2">
      <c r="F15" t="s">
        <v>11</v>
      </c>
      <c r="G15">
        <f>60/16.21</f>
        <v>3.7014188772362737</v>
      </c>
      <c r="H15" t="s">
        <v>12</v>
      </c>
    </row>
    <row r="17" spans="6:8" x14ac:dyDescent="0.2">
      <c r="F17" t="s">
        <v>14</v>
      </c>
      <c r="G17">
        <f>G15/G13</f>
        <v>6</v>
      </c>
    </row>
    <row r="18" spans="6:8" x14ac:dyDescent="0.2">
      <c r="F18" t="s">
        <v>13</v>
      </c>
      <c r="G18">
        <f>(G14^2)/(G13*G15)</f>
        <v>1.5000000000000002</v>
      </c>
    </row>
    <row r="20" spans="6:8" x14ac:dyDescent="0.2">
      <c r="F20" t="s">
        <v>15</v>
      </c>
      <c r="G20">
        <f>1500- SUM(F3:F9)</f>
        <v>3.5</v>
      </c>
      <c r="H20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Liza Mclatchy</cp:lastModifiedBy>
  <dcterms:created xsi:type="dcterms:W3CDTF">2022-01-29T17:55:46Z</dcterms:created>
  <dcterms:modified xsi:type="dcterms:W3CDTF">2022-02-08T17:36:34Z</dcterms:modified>
</cp:coreProperties>
</file>