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OneDrive\Tài liệu\"/>
    </mc:Choice>
  </mc:AlternateContent>
  <bookViews>
    <workbookView xWindow="0" yWindow="0" windowWidth="20490" windowHeight="7800" activeTab="2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I12" i="3" l="1"/>
  <c r="H12" i="3"/>
  <c r="I4" i="3"/>
  <c r="I5" i="3"/>
  <c r="I6" i="3"/>
  <c r="I7" i="3"/>
  <c r="I8" i="3"/>
  <c r="I9" i="3"/>
  <c r="I10" i="3"/>
  <c r="I11" i="3"/>
  <c r="G12" i="3"/>
  <c r="G5" i="3"/>
  <c r="G6" i="3"/>
  <c r="G7" i="3"/>
  <c r="G8" i="3"/>
  <c r="G9" i="3"/>
  <c r="G10" i="3"/>
  <c r="G11" i="3"/>
  <c r="G4" i="3"/>
  <c r="E5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H4" i="2"/>
  <c r="H5" i="2"/>
  <c r="H6" i="2"/>
  <c r="H7" i="2"/>
  <c r="H8" i="2"/>
  <c r="H9" i="2"/>
  <c r="H10" i="2"/>
  <c r="H11" i="2"/>
  <c r="H12" i="2"/>
  <c r="E13" i="2"/>
  <c r="F13" i="2"/>
  <c r="G13" i="2"/>
  <c r="C4" i="2"/>
  <c r="C5" i="2"/>
  <c r="C6" i="2"/>
  <c r="C7" i="2"/>
  <c r="C8" i="2"/>
  <c r="C9" i="2"/>
  <c r="C10" i="2"/>
  <c r="C11" i="2"/>
  <c r="C12" i="2"/>
  <c r="D4" i="2"/>
  <c r="D5" i="2"/>
  <c r="D6" i="2"/>
  <c r="D7" i="2"/>
  <c r="D8" i="2"/>
  <c r="D9" i="2"/>
  <c r="D10" i="2"/>
  <c r="D11" i="2"/>
  <c r="D12" i="2"/>
  <c r="E4" i="2"/>
  <c r="E5" i="2"/>
  <c r="E6" i="2"/>
  <c r="E7" i="2"/>
  <c r="E8" i="2"/>
  <c r="E9" i="2"/>
  <c r="E10" i="2"/>
  <c r="E11" i="2"/>
  <c r="E12" i="2"/>
  <c r="F4" i="2"/>
  <c r="F5" i="2"/>
  <c r="F6" i="2"/>
  <c r="F7" i="2"/>
  <c r="F8" i="2"/>
  <c r="F9" i="2"/>
  <c r="F10" i="2"/>
  <c r="F11" i="2"/>
  <c r="F12" i="2"/>
  <c r="I7" i="1"/>
  <c r="I3" i="1"/>
  <c r="I10" i="1"/>
  <c r="I4" i="1"/>
  <c r="I6" i="1"/>
  <c r="I8" i="1"/>
  <c r="I5" i="1"/>
  <c r="I9" i="1"/>
  <c r="D7" i="1"/>
  <c r="D3" i="1"/>
  <c r="D10" i="1"/>
  <c r="D4" i="1"/>
  <c r="D6" i="1"/>
  <c r="D8" i="1"/>
  <c r="D5" i="1"/>
  <c r="D9" i="1"/>
  <c r="E7" i="1"/>
  <c r="E3" i="1"/>
  <c r="E10" i="1"/>
  <c r="E4" i="1"/>
  <c r="E6" i="1"/>
  <c r="E8" i="1"/>
  <c r="E5" i="1"/>
  <c r="E9" i="1"/>
  <c r="C7" i="1"/>
  <c r="C3" i="1"/>
  <c r="C10" i="1"/>
  <c r="C4" i="1"/>
  <c r="C6" i="1"/>
  <c r="C8" i="1"/>
  <c r="C5" i="1"/>
  <c r="C9" i="1"/>
  <c r="H13" i="2" l="1"/>
</calcChain>
</file>

<file path=xl/comments1.xml><?xml version="1.0" encoding="utf-8"?>
<comments xmlns="http://schemas.openxmlformats.org/spreadsheetml/2006/main">
  <authors>
    <author>NNTTrinh</author>
    <author>Administrator</author>
    <author>Phong may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9" authorId="1" shapeId="0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9" authorId="0" shapeId="0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9" authorId="0" shapeId="0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9" authorId="0" shapeId="0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9" authorId="2" shapeId="0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>
  <authors>
    <author>NNTTrinh</author>
    <author>Phong may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<sst xmlns="http://schemas.openxmlformats.org/spreadsheetml/2006/main" count="514" uniqueCount="83">
  <si>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</si>
  <si>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</si>
  <si>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</si>
  <si>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</si>
  <si>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</si>
  <si>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</si>
  <si>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</si>
  <si>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</si>
  <si>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</si>
  <si>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</si>
  <si>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</si>
  <si>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</si>
  <si>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</si>
  <si>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</si>
  <si>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</si>
  <si>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</si>
  <si>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</si>
  <si>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</si>
  <si>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</si>
  <si>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</si>
  <si>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</si>
  <si>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</si>
  <si>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</si>
  <si>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</si>
  <si>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</si>
  <si>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</si>
  <si>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</si>
  <si>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</si>
  <si>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 Kẻ khung toàn bảng tính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</si>
  <si>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</si>
  <si>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</si>
  <si>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</si>
  <si>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</si>
  <si>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</si>
  <si>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</si>
  <si>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</si>
  <si>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</si>
  <si>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_ Kẻ khung toàn bảng tính (dòng 2 -&gt; dòng 11)</t>
  </si>
  <si>
    <t>Tỷ giá</t>
  </si>
  <si>
    <t>Thành tiền VNĐ</t>
  </si>
  <si>
    <t>Đơn giá USD</t>
  </si>
  <si>
    <t>Ngành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</si>
  <si>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</si>
  <si>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</si>
  <si>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</si>
  <si>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</si>
  <si>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</si>
  <si>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</si>
  <si>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</si>
  <si>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</si>
  <si>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</si>
  <si>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</si>
  <si>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</si>
  <si>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</si>
  <si>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</si>
  <si>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</si>
  <si>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</si>
  <si>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</si>
  <si>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</si>
  <si>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</si>
  <si>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</si>
  <si>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</si>
  <si>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</si>
  <si>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</si>
  <si>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</si>
  <si>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</si>
  <si>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</si>
  <si>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</si>
  <si>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</si>
  <si>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01</t>
  </si>
  <si>
    <t>02</t>
  </si>
  <si>
    <t>03</t>
  </si>
  <si>
    <t>04</t>
  </si>
  <si>
    <t>05</t>
  </si>
  <si>
    <t>06</t>
  </si>
  <si>
    <t>07</t>
  </si>
  <si>
    <t>08</t>
  </si>
  <si>
    <t>9/20/2009</t>
  </si>
  <si>
    <t>10/26/2009</t>
  </si>
  <si>
    <t>11/25/2009</t>
  </si>
  <si>
    <t>2/25/2009</t>
  </si>
  <si>
    <t>1/15/2009</t>
  </si>
  <si>
    <t>3/15/2009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</si>
</sst>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&quot; &quot;&quot;Đồng&quot;"/>
  </numFmts>
  <fonts count="3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10"/>
      <color rgb="FFFF0000"/>
      <name val="Arial"/>
      <family val="2"/>
    </font>
    <font>
      <sz val="10"/>
      <color theme="8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43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9" fillId="0" borderId="0" xfId="0" applyFont="1" applyBorder="1"/>
    <xf numFmtId="0" fontId="16" fillId="0" borderId="0" xfId="0" applyFont="1" applyBorder="1"/>
    <xf numFmtId="0" fontId="3" fillId="0" borderId="0" xfId="0" applyFont="1" applyBorder="1"/>
    <xf numFmtId="0" fontId="12" fillId="0" borderId="1" xfId="0" applyFont="1" applyBorder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36" fillId="0" borderId="1" xfId="0" applyFont="1" applyBorder="1"/>
    <xf numFmtId="0" fontId="1" fillId="0" borderId="1" xfId="0" quotePrefix="1" applyNumberFormat="1" applyFont="1" applyBorder="1" applyAlignment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/>
    <xf numFmtId="0" fontId="3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9" fillId="0" borderId="1" xfId="0" applyNumberFormat="1" applyFont="1" applyBorder="1" applyAlignment="1">
      <alignment horizontal="left"/>
    </xf>
    <xf numFmtId="0" fontId="10" fillId="0" borderId="1" xfId="0" applyFont="1" applyBorder="1"/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 applyAlignment="1"/>
    <xf numFmtId="0" fontId="16" fillId="0" borderId="1" xfId="0" applyFont="1" applyBorder="1"/>
    <xf numFmtId="166" fontId="16" fillId="0" borderId="1" xfId="0" applyNumberFormat="1" applyFont="1" applyBorder="1"/>
    <xf numFmtId="0" fontId="3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/>
    <xf numFmtId="0" fontId="24" fillId="0" borderId="1" xfId="0" applyFont="1" applyBorder="1" applyAlignment="1"/>
    <xf numFmtId="0" fontId="21" fillId="0" borderId="1" xfId="0" applyFont="1" applyBorder="1" applyAlignment="1"/>
    <xf numFmtId="0" fontId="19" fillId="0" borderId="1" xfId="0" applyFont="1" applyBorder="1" applyAlignment="1"/>
    <xf numFmtId="0" fontId="18" fillId="0" borderId="1" xfId="0" applyFont="1" applyBorder="1" applyAlignment="1"/>
    <xf numFmtId="0" fontId="20" fillId="0" borderId="1" xfId="0" applyFont="1" applyBorder="1"/>
    <xf numFmtId="166" fontId="21" fillId="0" borderId="1" xfId="0" applyNumberFormat="1" applyFont="1" applyBorder="1"/>
    <xf numFmtId="0" fontId="35" fillId="0" borderId="1" xfId="0" applyFont="1" applyFill="1" applyBorder="1" applyAlignment="1"/>
    <xf numFmtId="14" fontId="9" fillId="0" borderId="1" xfId="0" applyNumberFormat="1" applyFont="1" applyBorder="1"/>
    <xf numFmtId="14" fontId="1" fillId="0" borderId="1" xfId="0" applyNumberFormat="1" applyFont="1" applyBorder="1" applyProtection="1">
      <protection locked="0"/>
    </xf>
  </cellXfs>
  <cellStyles count="3">
    <cellStyle name="Hyperlink 2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/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9"/>
  <sheetViews>
    <sheetView workbookViewId="0">
      <selection activeCell="C3" sqref="C3"/>
    </sheetView>
  </sheetViews>
  <sheetFormatPr defaultRowHeight="21.95" customHeight="1"/>
  <cols>
    <col min="1" max="1" width="8.28515625" style="1" customWidth="1"/>
    <col min="2" max="2" width="10" style="1" customWidth="1"/>
    <col min="3" max="3" width="10.85546875" style="1" customWidth="1"/>
    <col min="4" max="4" width="11.140625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>
      <c r="A1" s="9" t="s">
        <v>0</v>
      </c>
      <c r="B1" s="9"/>
      <c r="C1" s="9"/>
      <c r="D1" s="9"/>
      <c r="E1" s="9"/>
      <c r="F1" s="9"/>
      <c r="G1" s="9"/>
      <c r="H1" s="9"/>
      <c r="I1" s="10"/>
    </row>
    <row r="2" spans="1:256" ht="21.95" customHeight="1">
      <c r="A2" s="16" t="s">
        <v>1</v>
      </c>
      <c r="B2" s="16" t="s">
        <v>2</v>
      </c>
      <c r="C2" s="16" t="s">
        <v>14</v>
      </c>
      <c r="D2" s="16" t="s">
        <v>3</v>
      </c>
      <c r="E2" s="16" t="s">
        <v>41</v>
      </c>
      <c r="F2" s="16" t="s">
        <v>4</v>
      </c>
      <c r="G2" s="16" t="s">
        <v>5</v>
      </c>
      <c r="H2" s="16" t="s">
        <v>6</v>
      </c>
      <c r="I2" s="16" t="s">
        <v>64</v>
      </c>
    </row>
    <row r="3" spans="1:256" ht="21.95" customHeight="1">
      <c r="A3" s="17" t="s">
        <v>71</v>
      </c>
      <c r="B3" s="10" t="s">
        <v>8</v>
      </c>
      <c r="C3" s="13" t="str">
        <f>MID(B3,1,2)</f>
        <v>CL</v>
      </c>
      <c r="D3" s="14" t="str">
        <f>$D$2&amp;" "&amp;RIGHT(B3,1)</f>
        <v>Khu vực 3</v>
      </c>
      <c r="E3" s="15" t="str">
        <f>$E$2&amp;" "&amp;MID(B3,3,1)</f>
        <v>Ngành C</v>
      </c>
      <c r="F3" s="10">
        <v>4.5</v>
      </c>
      <c r="G3" s="10">
        <v>4</v>
      </c>
      <c r="H3" s="10">
        <v>5</v>
      </c>
      <c r="I3" s="10">
        <f>ROUND(AVERAGE(F3:H3),1)</f>
        <v>4.5</v>
      </c>
    </row>
    <row r="4" spans="1:256" ht="21.95" customHeight="1">
      <c r="A4" s="17" t="s">
        <v>73</v>
      </c>
      <c r="B4" s="10" t="s">
        <v>10</v>
      </c>
      <c r="C4" s="13" t="str">
        <f>MID(B4,1,2)</f>
        <v>CL</v>
      </c>
      <c r="D4" s="14" t="str">
        <f>$D$2&amp;" "&amp;RIGHT(B4,1)</f>
        <v>Khu vực 1</v>
      </c>
      <c r="E4" s="15" t="str">
        <f>$E$2&amp;" "&amp;MID(B4,3,1)</f>
        <v>Ngành B</v>
      </c>
      <c r="F4" s="10">
        <v>9</v>
      </c>
      <c r="G4" s="10">
        <v>5</v>
      </c>
      <c r="H4" s="10">
        <v>5.5</v>
      </c>
      <c r="I4" s="10">
        <f>ROUND(AVERAGE(F4:H4),1)</f>
        <v>6.5</v>
      </c>
    </row>
    <row r="5" spans="1:256" ht="21.95" customHeight="1">
      <c r="A5" s="17" t="s">
        <v>76</v>
      </c>
      <c r="B5" s="10" t="s">
        <v>13</v>
      </c>
      <c r="C5" s="13" t="str">
        <f>MID(B5,1,2)</f>
        <v>CL</v>
      </c>
      <c r="D5" s="14" t="str">
        <f>$D$2&amp;" "&amp;RIGHT(B5,1)</f>
        <v>Khu vực 2</v>
      </c>
      <c r="E5" s="15" t="str">
        <f>$E$2&amp;" "&amp;MID(B5,3,1)</f>
        <v>Ngành C</v>
      </c>
      <c r="F5" s="10">
        <v>6.5</v>
      </c>
      <c r="G5" s="10">
        <v>5.5</v>
      </c>
      <c r="H5" s="10">
        <v>3</v>
      </c>
      <c r="I5" s="10">
        <f>ROUND(AVERAGE(F5:H5),1)</f>
        <v>5</v>
      </c>
    </row>
    <row r="6" spans="1:256" ht="21.95" customHeight="1">
      <c r="A6" s="17" t="s">
        <v>74</v>
      </c>
      <c r="B6" s="10" t="s">
        <v>11</v>
      </c>
      <c r="C6" s="13" t="str">
        <f>MID(B6,1,2)</f>
        <v>BD</v>
      </c>
      <c r="D6" s="14" t="str">
        <f>$D$2&amp;" "&amp;RIGHT(B6,1)</f>
        <v>Khu vực 3</v>
      </c>
      <c r="E6" s="15" t="str">
        <f>$E$2&amp;" "&amp;MID(B6,3,1)</f>
        <v>Ngành B</v>
      </c>
      <c r="F6" s="10">
        <v>6.5</v>
      </c>
      <c r="G6" s="10">
        <v>6.5</v>
      </c>
      <c r="H6" s="10">
        <v>5.5</v>
      </c>
      <c r="I6" s="10">
        <f>ROUND(AVERAGE(F6:H6),1)</f>
        <v>6.2</v>
      </c>
    </row>
    <row r="7" spans="1:256" ht="21.95" customHeight="1">
      <c r="A7" s="17" t="s">
        <v>70</v>
      </c>
      <c r="B7" s="10" t="s">
        <v>7</v>
      </c>
      <c r="C7" s="13" t="str">
        <f>MID(B7,1,2)</f>
        <v>HS</v>
      </c>
      <c r="D7" s="14" t="str">
        <f>$D$2&amp;" "&amp;RIGHT(B7,1)</f>
        <v>Khu vực 3</v>
      </c>
      <c r="E7" s="15" t="str">
        <f>$E$2&amp;" "&amp;MID(B7,3,1)</f>
        <v>Ngành A</v>
      </c>
      <c r="F7" s="10">
        <v>6.5</v>
      </c>
      <c r="G7" s="10">
        <v>7</v>
      </c>
      <c r="H7" s="10">
        <v>6.5</v>
      </c>
      <c r="I7" s="10">
        <f>ROUND(AVERAGE(F7:H7),1)</f>
        <v>6.7</v>
      </c>
    </row>
    <row r="8" spans="1:256" ht="21.95" customHeight="1">
      <c r="A8" s="17" t="s">
        <v>75</v>
      </c>
      <c r="B8" s="10" t="s">
        <v>12</v>
      </c>
      <c r="C8" s="13" t="str">
        <f>MID(B8,1,2)</f>
        <v>HS</v>
      </c>
      <c r="D8" s="14" t="str">
        <f>$D$2&amp;" "&amp;RIGHT(B8,1)</f>
        <v>Khu vực 2</v>
      </c>
      <c r="E8" s="15" t="str">
        <f>$E$2&amp;" "&amp;MID(B8,3,1)</f>
        <v>Ngành A</v>
      </c>
      <c r="F8" s="10">
        <v>8</v>
      </c>
      <c r="G8" s="10">
        <v>7.5</v>
      </c>
      <c r="H8" s="10">
        <v>3</v>
      </c>
      <c r="I8" s="10">
        <f>ROUND(AVERAGE(F8:H8),1)</f>
        <v>6.2</v>
      </c>
    </row>
    <row r="9" spans="1:256" ht="21.95" customHeight="1">
      <c r="A9" s="17" t="s">
        <v>69</v>
      </c>
      <c r="B9" s="12" t="s">
        <v>15</v>
      </c>
      <c r="C9" s="13" t="str">
        <f>MID(B9,1,2)</f>
        <v>BD</v>
      </c>
      <c r="D9" s="14" t="str">
        <f>$D$2&amp;" "&amp;RIGHT(B9,1)</f>
        <v>Khu vực 1</v>
      </c>
      <c r="E9" s="15" t="str">
        <f>$E$2&amp;" "&amp;MID(B9,3,1)</f>
        <v>Ngành A</v>
      </c>
      <c r="F9" s="10">
        <v>9</v>
      </c>
      <c r="G9" s="10">
        <v>7.5</v>
      </c>
      <c r="H9" s="10">
        <v>0</v>
      </c>
      <c r="I9" s="10">
        <f>ROUND(AVERAGE(F9:H9),1)</f>
        <v>5.5</v>
      </c>
    </row>
    <row r="10" spans="1:256" ht="21.95" customHeight="1">
      <c r="A10" s="17" t="s">
        <v>72</v>
      </c>
      <c r="B10" s="10" t="s">
        <v>9</v>
      </c>
      <c r="C10" s="13" t="str">
        <f>MID(B10,1,2)</f>
        <v>HS</v>
      </c>
      <c r="D10" s="14" t="str">
        <f>$D$2&amp;" "&amp;RIGHT(B10,1)</f>
        <v>Khu vực 2</v>
      </c>
      <c r="E10" s="15" t="str">
        <f>$E$2&amp;" "&amp;MID(B10,3,1)</f>
        <v>Ngành B</v>
      </c>
      <c r="F10" s="10">
        <v>6</v>
      </c>
      <c r="G10" s="10">
        <v>8.5</v>
      </c>
      <c r="H10" s="10">
        <v>5.5</v>
      </c>
      <c r="I10" s="10">
        <f>ROUND(AVERAGE(F10:H10),1)</f>
        <v>6.7</v>
      </c>
    </row>
    <row r="13" spans="1:256" ht="21.95" customHeight="1">
      <c r="A13" s="5" t="s">
        <v>25</v>
      </c>
    </row>
    <row r="14" spans="1:256" ht="21.95" customHeight="1">
      <c r="A14" s="1" t="s">
        <v>33</v>
      </c>
    </row>
    <row r="15" spans="1:256" ht="21.95" customHeight="1">
      <c r="A15" s="1" t="s">
        <v>28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>
      <c r="A16" s="1" t="s">
        <v>29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>
      <c r="A19" s="3" t="s">
        <v>65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ref="A3:I10">
    <sortCondition ref="G3"/>
  </sortState>
  <mergeCells count="1">
    <mergeCell ref="A1:H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workbookViewId="0">
      <selection activeCell="H3" sqref="H3"/>
    </sheetView>
  </sheetViews>
  <sheetFormatPr defaultRowHeight="20.100000000000001" customHeight="1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11" style="1" customWidth="1"/>
    <col min="7" max="7" width="13.28515625" style="1" customWidth="1"/>
    <col min="8" max="8" width="14.7109375" style="1" customWidth="1"/>
    <col min="9" max="9" width="13.7109375" style="1" customWidth="1"/>
    <col min="10" max="16384" width="9.140625" style="1"/>
  </cols>
  <sheetData>
    <row r="1" spans="1:10" ht="20.100000000000001" customHeight="1">
      <c r="A1" s="18" t="s">
        <v>16</v>
      </c>
      <c r="B1" s="18"/>
      <c r="C1" s="18"/>
      <c r="D1" s="18"/>
      <c r="E1" s="18"/>
      <c r="F1" s="18"/>
      <c r="G1" s="18"/>
      <c r="H1" s="18"/>
      <c r="I1" s="18"/>
    </row>
    <row r="2" spans="1:10" ht="20.100000000000001" customHeight="1">
      <c r="A2" s="19"/>
      <c r="B2" s="19"/>
      <c r="C2" s="19"/>
      <c r="D2" s="19"/>
      <c r="E2" s="19"/>
      <c r="F2" s="20" t="s">
        <v>38</v>
      </c>
      <c r="G2" s="19">
        <v>19280</v>
      </c>
      <c r="H2" s="19"/>
      <c r="I2" s="10"/>
    </row>
    <row r="3" spans="1:10" ht="40.5" customHeight="1">
      <c r="A3" s="21" t="s">
        <v>1</v>
      </c>
      <c r="B3" s="21" t="s">
        <v>17</v>
      </c>
      <c r="C3" s="22" t="s">
        <v>52</v>
      </c>
      <c r="D3" s="22" t="s">
        <v>51</v>
      </c>
      <c r="E3" s="22" t="s">
        <v>53</v>
      </c>
      <c r="F3" s="21" t="s">
        <v>18</v>
      </c>
      <c r="G3" s="21" t="s">
        <v>40</v>
      </c>
      <c r="H3" s="21" t="s">
        <v>39</v>
      </c>
      <c r="I3" s="10"/>
    </row>
    <row r="4" spans="1:10" ht="20.100000000000001" customHeight="1">
      <c r="A4" s="23">
        <v>1</v>
      </c>
      <c r="B4" s="24" t="s">
        <v>42</v>
      </c>
      <c r="C4" s="25" t="str">
        <f>LEFT(B4,2)</f>
        <v>PE</v>
      </c>
      <c r="D4" s="26" t="str">
        <f>MID(B4,3,1)</f>
        <v>L</v>
      </c>
      <c r="E4" s="27" t="str">
        <f>MID(B4,4,1)</f>
        <v>N</v>
      </c>
      <c r="F4" s="28">
        <f>MID(B4,5,4)*1</f>
        <v>20</v>
      </c>
      <c r="G4" s="10">
        <v>9000</v>
      </c>
      <c r="H4" s="30">
        <f>F4*G4</f>
        <v>180000</v>
      </c>
      <c r="I4" s="29"/>
      <c r="J4" s="7"/>
    </row>
    <row r="5" spans="1:10" ht="20.100000000000001" customHeight="1">
      <c r="A5" s="23">
        <v>2</v>
      </c>
      <c r="B5" s="10" t="s">
        <v>43</v>
      </c>
      <c r="C5" s="25" t="str">
        <f t="shared" ref="C5:C12" si="0">LEFT(B5,2)</f>
        <v>CO</v>
      </c>
      <c r="D5" s="26" t="str">
        <f t="shared" ref="D5:D12" si="1">MID(B5,3,1)</f>
        <v>C</v>
      </c>
      <c r="E5" s="27" t="str">
        <f t="shared" ref="E5:E12" si="2">MID(B5,4,1)</f>
        <v>N</v>
      </c>
      <c r="F5" s="28">
        <f t="shared" ref="F5:F12" si="3">MID(B5,5,4)*1</f>
        <v>140</v>
      </c>
      <c r="G5" s="10">
        <v>8000</v>
      </c>
      <c r="H5" s="30">
        <f t="shared" ref="H5:H11" si="4">F5*G5</f>
        <v>1120000</v>
      </c>
      <c r="I5" s="10"/>
    </row>
    <row r="6" spans="1:10" ht="20.100000000000001" customHeight="1">
      <c r="A6" s="23">
        <v>3</v>
      </c>
      <c r="B6" s="10" t="s">
        <v>44</v>
      </c>
      <c r="C6" s="25" t="str">
        <f t="shared" si="0"/>
        <v>FA</v>
      </c>
      <c r="D6" s="26" t="str">
        <f t="shared" si="1"/>
        <v>C</v>
      </c>
      <c r="E6" s="27" t="str">
        <f t="shared" si="2"/>
        <v>N</v>
      </c>
      <c r="F6" s="28">
        <f t="shared" si="3"/>
        <v>170</v>
      </c>
      <c r="G6" s="10">
        <v>8000</v>
      </c>
      <c r="H6" s="30">
        <f t="shared" si="4"/>
        <v>1360000</v>
      </c>
      <c r="I6" s="10"/>
    </row>
    <row r="7" spans="1:10" ht="20.100000000000001" customHeight="1">
      <c r="A7" s="23">
        <v>4</v>
      </c>
      <c r="B7" s="10" t="s">
        <v>45</v>
      </c>
      <c r="C7" s="25" t="str">
        <f t="shared" si="0"/>
        <v>FA</v>
      </c>
      <c r="D7" s="26" t="str">
        <f t="shared" si="1"/>
        <v>L</v>
      </c>
      <c r="E7" s="27" t="str">
        <f t="shared" si="2"/>
        <v>N</v>
      </c>
      <c r="F7" s="28">
        <f t="shared" si="3"/>
        <v>1010</v>
      </c>
      <c r="G7" s="10">
        <v>7000</v>
      </c>
      <c r="H7" s="30">
        <f t="shared" si="4"/>
        <v>7070000</v>
      </c>
      <c r="I7" s="10"/>
    </row>
    <row r="8" spans="1:10" ht="20.100000000000001" customHeight="1">
      <c r="A8" s="23">
        <v>5</v>
      </c>
      <c r="B8" s="10" t="s">
        <v>46</v>
      </c>
      <c r="C8" s="25" t="str">
        <f t="shared" si="0"/>
        <v>PE</v>
      </c>
      <c r="D8" s="26" t="str">
        <f t="shared" si="1"/>
        <v>C</v>
      </c>
      <c r="E8" s="27" t="str">
        <f t="shared" si="2"/>
        <v>X</v>
      </c>
      <c r="F8" s="28">
        <f t="shared" si="3"/>
        <v>50</v>
      </c>
      <c r="G8" s="10">
        <v>7000</v>
      </c>
      <c r="H8" s="30">
        <f t="shared" si="4"/>
        <v>350000</v>
      </c>
      <c r="I8" s="10"/>
    </row>
    <row r="9" spans="1:10" ht="20.100000000000001" customHeight="1">
      <c r="A9" s="23">
        <v>6</v>
      </c>
      <c r="B9" s="10" t="s">
        <v>47</v>
      </c>
      <c r="C9" s="25" t="str">
        <f t="shared" si="0"/>
        <v>PE</v>
      </c>
      <c r="D9" s="26" t="str">
        <f t="shared" si="1"/>
        <v>C</v>
      </c>
      <c r="E9" s="27" t="str">
        <f t="shared" si="2"/>
        <v>N</v>
      </c>
      <c r="F9" s="28">
        <f t="shared" si="3"/>
        <v>280</v>
      </c>
      <c r="G9" s="10">
        <v>6000</v>
      </c>
      <c r="H9" s="30">
        <f t="shared" si="4"/>
        <v>1680000</v>
      </c>
      <c r="I9" s="10"/>
    </row>
    <row r="10" spans="1:10" ht="20.100000000000001" customHeight="1">
      <c r="A10" s="23">
        <v>7</v>
      </c>
      <c r="B10" s="10" t="s">
        <v>48</v>
      </c>
      <c r="C10" s="25" t="str">
        <f t="shared" si="0"/>
        <v>SP</v>
      </c>
      <c r="D10" s="26" t="str">
        <f t="shared" si="1"/>
        <v>L</v>
      </c>
      <c r="E10" s="27" t="str">
        <f t="shared" si="2"/>
        <v>N</v>
      </c>
      <c r="F10" s="28">
        <f t="shared" si="3"/>
        <v>1325</v>
      </c>
      <c r="G10" s="10">
        <v>6000</v>
      </c>
      <c r="H10" s="30">
        <f t="shared" si="4"/>
        <v>7950000</v>
      </c>
      <c r="I10" s="10"/>
    </row>
    <row r="11" spans="1:10" ht="20.100000000000001" customHeight="1">
      <c r="A11" s="23">
        <v>8</v>
      </c>
      <c r="B11" s="10" t="s">
        <v>49</v>
      </c>
      <c r="C11" s="25" t="str">
        <f t="shared" si="0"/>
        <v>SP</v>
      </c>
      <c r="D11" s="26" t="str">
        <f t="shared" si="1"/>
        <v>L</v>
      </c>
      <c r="E11" s="27" t="str">
        <f t="shared" si="2"/>
        <v>X</v>
      </c>
      <c r="F11" s="28">
        <f t="shared" si="3"/>
        <v>90</v>
      </c>
      <c r="G11" s="10">
        <v>5000</v>
      </c>
      <c r="H11" s="30">
        <f t="shared" si="4"/>
        <v>450000</v>
      </c>
      <c r="I11" s="10"/>
    </row>
    <row r="12" spans="1:10" ht="20.100000000000001" customHeight="1">
      <c r="A12" s="23">
        <v>9</v>
      </c>
      <c r="B12" s="10" t="s">
        <v>50</v>
      </c>
      <c r="C12" s="25" t="str">
        <f t="shared" si="0"/>
        <v>CO</v>
      </c>
      <c r="D12" s="26" t="str">
        <f t="shared" si="1"/>
        <v>C</v>
      </c>
      <c r="E12" s="27" t="str">
        <f t="shared" si="2"/>
        <v>N</v>
      </c>
      <c r="F12" s="28">
        <f t="shared" si="3"/>
        <v>150</v>
      </c>
      <c r="G12" s="10">
        <v>5000</v>
      </c>
      <c r="H12" s="30">
        <f>F12*G12</f>
        <v>750000</v>
      </c>
      <c r="I12" s="10"/>
    </row>
    <row r="13" spans="1:10" ht="20.100000000000001" customHeight="1">
      <c r="A13" s="10"/>
      <c r="B13" s="10"/>
      <c r="C13" s="10"/>
      <c r="D13" s="10"/>
      <c r="E13" s="11">
        <f>COUNTA(E4,E8)</f>
        <v>2</v>
      </c>
      <c r="F13" s="29">
        <f>SUM(F4:F12)</f>
        <v>3235</v>
      </c>
      <c r="G13" s="29">
        <f>SUM(G4:G12)</f>
        <v>61000</v>
      </c>
      <c r="H13" s="30">
        <f>SUM(H4:H12)</f>
        <v>20910000</v>
      </c>
      <c r="I13" s="10"/>
    </row>
    <row r="14" spans="1:10" ht="20.100000000000001" customHeight="1">
      <c r="A14" s="8" t="s">
        <v>25</v>
      </c>
      <c r="B14" s="6"/>
      <c r="C14" s="6"/>
      <c r="D14" s="6"/>
      <c r="E14" s="6"/>
      <c r="F14" s="6"/>
      <c r="G14" s="6"/>
      <c r="H14" s="6"/>
      <c r="I14" s="6"/>
    </row>
    <row r="15" spans="1:10" ht="20.100000000000001" customHeight="1">
      <c r="A15" s="5"/>
    </row>
    <row r="16" spans="1:10" ht="20.100000000000001" customHeight="1">
      <c r="A16" s="1" t="s">
        <v>34</v>
      </c>
    </row>
    <row r="17" spans="1:1" ht="20.100000000000001" customHeight="1">
      <c r="A17" s="1" t="s">
        <v>37</v>
      </c>
    </row>
    <row r="18" spans="1:1" ht="20.100000000000001" customHeight="1">
      <c r="A18" s="1" t="s">
        <v>29</v>
      </c>
    </row>
    <row r="19" spans="1:1" ht="20.100000000000001" customHeight="1">
      <c r="A19" s="4" t="s">
        <v>68</v>
      </c>
    </row>
    <row r="20" spans="1:1" ht="20.100000000000001" customHeight="1">
      <c r="A20" s="1" t="s">
        <v>66</v>
      </c>
    </row>
  </sheetData>
  <sortState ref="G4:G12">
    <sortCondition descending="1" ref="G4"/>
  </sortState>
  <mergeCells count="1">
    <mergeCell ref="A1:I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zoomScale="115" workbookViewId="0">
      <selection activeCell="F11" sqref="F11"/>
    </sheetView>
  </sheetViews>
  <sheetFormatPr defaultRowHeight="20.100000000000001" customHeight="1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9.7109375" style="1" customWidth="1"/>
    <col min="7" max="7" width="9.140625" style="1" customWidth="1"/>
    <col min="8" max="8" width="11.28515625" style="1" bestFit="1" customWidth="1"/>
    <col min="9" max="9" width="19.140625" style="1" customWidth="1"/>
    <col min="10" max="16384" width="9.140625" style="1"/>
  </cols>
  <sheetData>
    <row r="1" spans="1:9" ht="20.100000000000001" customHeight="1">
      <c r="A1" s="32" t="s">
        <v>19</v>
      </c>
      <c r="B1" s="32"/>
      <c r="C1" s="32"/>
      <c r="D1" s="32"/>
      <c r="E1" s="32"/>
      <c r="F1" s="32"/>
      <c r="G1" s="32"/>
      <c r="H1" s="32"/>
      <c r="I1" s="32"/>
    </row>
    <row r="2" spans="1:9" ht="20.100000000000001" customHeight="1">
      <c r="A2" s="33"/>
      <c r="B2" s="33"/>
      <c r="C2" s="33"/>
      <c r="D2" s="33"/>
      <c r="E2" s="33"/>
      <c r="F2" s="33"/>
      <c r="G2" s="34" t="s">
        <v>38</v>
      </c>
      <c r="H2" s="34">
        <v>19530</v>
      </c>
      <c r="I2" s="33"/>
    </row>
    <row r="3" spans="1:9" ht="20.100000000000001" customHeight="1">
      <c r="A3" s="40" t="s">
        <v>1</v>
      </c>
      <c r="B3" s="40" t="s">
        <v>20</v>
      </c>
      <c r="C3" s="40" t="s">
        <v>22</v>
      </c>
      <c r="D3" s="40" t="s">
        <v>67</v>
      </c>
      <c r="E3" s="40" t="s">
        <v>23</v>
      </c>
      <c r="F3" s="40" t="s">
        <v>21</v>
      </c>
      <c r="G3" s="40" t="s">
        <v>18</v>
      </c>
      <c r="H3" s="40" t="s">
        <v>40</v>
      </c>
      <c r="I3" s="40" t="s">
        <v>39</v>
      </c>
    </row>
    <row r="4" spans="1:9" ht="20.100000000000001" customHeight="1">
      <c r="A4" s="21">
        <v>1</v>
      </c>
      <c r="B4" s="31" t="s">
        <v>61</v>
      </c>
      <c r="C4" s="35" t="str">
        <f>LEFT(B4,1)</f>
        <v>B</v>
      </c>
      <c r="D4" s="36" t="str">
        <f>MID(B4,2,1)</f>
        <v>X</v>
      </c>
      <c r="E4" s="37" t="str">
        <f>MID(B4,3,3)</f>
        <v>CPD</v>
      </c>
      <c r="F4" s="42" t="s">
        <v>77</v>
      </c>
      <c r="G4" s="11">
        <f>MID(B4,6,3)*1</f>
        <v>100</v>
      </c>
      <c r="H4" s="11">
        <v>1000</v>
      </c>
      <c r="I4" s="30">
        <f>G4*H4*$H$2</f>
        <v>1953000000</v>
      </c>
    </row>
    <row r="5" spans="1:9" ht="20.100000000000001" customHeight="1">
      <c r="A5" s="21">
        <v>2</v>
      </c>
      <c r="B5" s="11" t="s">
        <v>54</v>
      </c>
      <c r="C5" s="35" t="str">
        <f t="shared" ref="C5:C11" si="0">LEFT(B5,1)</f>
        <v>N</v>
      </c>
      <c r="D5" s="36" t="str">
        <f t="shared" ref="D5:D11" si="1">MID(B5,2,1)</f>
        <v>X</v>
      </c>
      <c r="E5" s="37" t="str">
        <f t="shared" ref="E5:E11" si="2">MID(B5,3,3)</f>
        <v>MGI</v>
      </c>
      <c r="F5" s="42" t="s">
        <v>78</v>
      </c>
      <c r="G5" s="11">
        <f t="shared" ref="G5:G11" si="3">MID(B5,6,3)*1</f>
        <v>50</v>
      </c>
      <c r="H5" s="11">
        <v>2000</v>
      </c>
      <c r="I5" s="30">
        <f t="shared" ref="I5:I11" si="4">G5*H5*$H$2</f>
        <v>1953000000</v>
      </c>
    </row>
    <row r="6" spans="1:9" ht="20.100000000000001" customHeight="1">
      <c r="A6" s="21">
        <v>3</v>
      </c>
      <c r="B6" s="11" t="s">
        <v>55</v>
      </c>
      <c r="C6" s="35" t="str">
        <f t="shared" si="0"/>
        <v>P</v>
      </c>
      <c r="D6" s="36" t="str">
        <f t="shared" si="1"/>
        <v>N</v>
      </c>
      <c r="E6" s="37" t="str">
        <f t="shared" si="2"/>
        <v>TIV</v>
      </c>
      <c r="F6" s="42" t="s">
        <v>79</v>
      </c>
      <c r="G6" s="11">
        <f t="shared" si="3"/>
        <v>65</v>
      </c>
      <c r="H6" s="11">
        <v>3000</v>
      </c>
      <c r="I6" s="30">
        <f t="shared" si="4"/>
        <v>3808350000</v>
      </c>
    </row>
    <row r="7" spans="1:9" ht="20.100000000000001" customHeight="1">
      <c r="A7" s="21">
        <v>4</v>
      </c>
      <c r="B7" s="11" t="s">
        <v>56</v>
      </c>
      <c r="C7" s="35" t="str">
        <f t="shared" si="0"/>
        <v>T</v>
      </c>
      <c r="D7" s="36" t="str">
        <f t="shared" si="1"/>
        <v>N</v>
      </c>
      <c r="E7" s="37" t="str">
        <f t="shared" si="2"/>
        <v>MGI</v>
      </c>
      <c r="F7" s="42" t="s">
        <v>79</v>
      </c>
      <c r="G7" s="11">
        <f t="shared" si="3"/>
        <v>30</v>
      </c>
      <c r="H7" s="11">
        <v>4000</v>
      </c>
      <c r="I7" s="30">
        <f t="shared" si="4"/>
        <v>2343600000</v>
      </c>
    </row>
    <row r="8" spans="1:9" ht="20.100000000000001" customHeight="1">
      <c r="A8" s="21">
        <v>5</v>
      </c>
      <c r="B8" s="11" t="s">
        <v>57</v>
      </c>
      <c r="C8" s="35" t="str">
        <f t="shared" si="0"/>
        <v>N</v>
      </c>
      <c r="D8" s="36" t="str">
        <f t="shared" si="1"/>
        <v>X</v>
      </c>
      <c r="E8" s="37" t="str">
        <f t="shared" si="2"/>
        <v>SCS</v>
      </c>
      <c r="F8" s="42" t="s">
        <v>80</v>
      </c>
      <c r="G8" s="11">
        <f t="shared" si="3"/>
        <v>300</v>
      </c>
      <c r="H8" s="11">
        <v>1500</v>
      </c>
      <c r="I8" s="30">
        <f t="shared" si="4"/>
        <v>8788500000</v>
      </c>
    </row>
    <row r="9" spans="1:9" ht="20.100000000000001" customHeight="1">
      <c r="A9" s="21">
        <v>6</v>
      </c>
      <c r="B9" s="11" t="s">
        <v>58</v>
      </c>
      <c r="C9" s="35" t="str">
        <f t="shared" si="0"/>
        <v>T</v>
      </c>
      <c r="D9" s="36" t="str">
        <f t="shared" si="1"/>
        <v>N</v>
      </c>
      <c r="E9" s="37" t="str">
        <f t="shared" si="2"/>
        <v>CPD</v>
      </c>
      <c r="F9" s="42" t="s">
        <v>81</v>
      </c>
      <c r="G9" s="11">
        <f t="shared" si="3"/>
        <v>500</v>
      </c>
      <c r="H9" s="11">
        <v>2500</v>
      </c>
      <c r="I9" s="30">
        <f t="shared" si="4"/>
        <v>24412500000</v>
      </c>
    </row>
    <row r="10" spans="1:9" ht="20.100000000000001" customHeight="1">
      <c r="A10" s="21">
        <v>7</v>
      </c>
      <c r="B10" s="11" t="s">
        <v>59</v>
      </c>
      <c r="C10" s="35" t="str">
        <f t="shared" si="0"/>
        <v>P</v>
      </c>
      <c r="D10" s="36" t="str">
        <f t="shared" si="1"/>
        <v>X</v>
      </c>
      <c r="E10" s="37" t="str">
        <f t="shared" si="2"/>
        <v>TIV</v>
      </c>
      <c r="F10" s="42" t="s">
        <v>82</v>
      </c>
      <c r="G10" s="11">
        <f t="shared" si="3"/>
        <v>450</v>
      </c>
      <c r="H10" s="11">
        <v>3500</v>
      </c>
      <c r="I10" s="30">
        <f t="shared" si="4"/>
        <v>30759750000</v>
      </c>
    </row>
    <row r="11" spans="1:9" ht="20.100000000000001" customHeight="1">
      <c r="A11" s="21">
        <v>8</v>
      </c>
      <c r="B11" s="11" t="s">
        <v>60</v>
      </c>
      <c r="C11" s="35" t="str">
        <f t="shared" si="0"/>
        <v>N</v>
      </c>
      <c r="D11" s="36" t="str">
        <f t="shared" si="1"/>
        <v>N</v>
      </c>
      <c r="E11" s="37" t="str">
        <f t="shared" si="2"/>
        <v>MGI</v>
      </c>
      <c r="F11" s="42">
        <v>39847</v>
      </c>
      <c r="G11" s="11">
        <f t="shared" si="3"/>
        <v>320</v>
      </c>
      <c r="H11" s="11">
        <v>4500</v>
      </c>
      <c r="I11" s="30">
        <f t="shared" si="4"/>
        <v>28123200000</v>
      </c>
    </row>
    <row r="12" spans="1:9" ht="20.100000000000001" customHeight="1">
      <c r="A12" s="10"/>
      <c r="B12" s="10"/>
      <c r="C12" s="10"/>
      <c r="D12" s="10"/>
      <c r="E12" s="10"/>
      <c r="F12" s="41"/>
      <c r="G12" s="38">
        <f>SUM(G4:G11)</f>
        <v>1815</v>
      </c>
      <c r="H12" s="10">
        <f>SUM(H4:H11)</f>
        <v>22000</v>
      </c>
      <c r="I12" s="39">
        <f>SUM(I4:I11)</f>
        <v>102141900000</v>
      </c>
    </row>
    <row r="14" spans="1:9" ht="20.100000000000001" customHeight="1">
      <c r="A14" s="5" t="s">
        <v>25</v>
      </c>
    </row>
    <row r="15" spans="1:9" ht="20.100000000000001" customHeight="1">
      <c r="A15" s="1" t="s">
        <v>35</v>
      </c>
    </row>
    <row r="16" spans="1:9" ht="20.100000000000001" customHeight="1">
      <c r="A16" s="1" t="s">
        <v>26</v>
      </c>
    </row>
    <row r="17" spans="1:5" ht="20.100000000000001" customHeight="1">
      <c r="A17" s="1" t="s">
        <v>62</v>
      </c>
    </row>
    <row r="18" spans="1:5" ht="20.100000000000001" customHeight="1">
      <c r="A18" s="1" t="s">
        <v>30</v>
      </c>
    </row>
    <row r="19" spans="1:5" ht="20.100000000000001" customHeight="1">
      <c r="A19" s="3" t="s">
        <v>36</v>
      </c>
      <c r="B19" s="2"/>
      <c r="C19" s="2"/>
      <c r="D19" s="2"/>
      <c r="E19" s="2"/>
    </row>
    <row r="20" spans="1:5" ht="20.100000000000001" customHeight="1">
      <c r="A20" s="1" t="s">
        <v>32</v>
      </c>
      <c r="B20" s="2"/>
      <c r="C20" s="2"/>
      <c r="D20" s="2"/>
      <c r="E20" s="2"/>
    </row>
    <row r="21" spans="1:5" ht="20.100000000000001" customHeight="1">
      <c r="A21" s="3" t="s">
        <v>63</v>
      </c>
    </row>
  </sheetData>
  <mergeCells count="1">
    <mergeCell ref="A1:I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PC</cp:lastModifiedBy>
  <dcterms:created xsi:type="dcterms:W3CDTF">2008-06-05T12:20:35Z</dcterms:created>
  <dcterms:modified xsi:type="dcterms:W3CDTF">2023-09-11T09:13:26Z</dcterms:modified>
</cp:coreProperties>
</file>