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08B3B6BC-4540-44C5-9DFC-67B68457B328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E8" i="3" l="1"/>
  <c r="F8" i="3"/>
  <c r="G8" i="3"/>
  <c r="I8" i="3" s="1"/>
  <c r="D7" i="1"/>
  <c r="D3" i="1"/>
  <c r="D4" i="1"/>
  <c r="D9" i="1"/>
  <c r="D6" i="1"/>
  <c r="D8" i="1"/>
  <c r="D5" i="1"/>
  <c r="D10" i="1"/>
  <c r="G10" i="3"/>
  <c r="I10" i="3" s="1"/>
  <c r="G9" i="3"/>
  <c r="I9" i="3" s="1"/>
  <c r="G11" i="3"/>
  <c r="I11" i="3" s="1"/>
  <c r="G7" i="3"/>
  <c r="I7" i="3" s="1"/>
  <c r="G4" i="3"/>
  <c r="I4" i="3" s="1"/>
  <c r="G5" i="3"/>
  <c r="I5" i="3" s="1"/>
  <c r="G6" i="3"/>
  <c r="I6" i="3" s="1"/>
  <c r="F10" i="3"/>
  <c r="F9" i="3"/>
  <c r="F11" i="3"/>
  <c r="F7" i="3"/>
  <c r="F4" i="3"/>
  <c r="F5" i="3"/>
  <c r="F6" i="3"/>
  <c r="E6" i="3"/>
  <c r="E10" i="3"/>
  <c r="E9" i="3"/>
  <c r="E11" i="3"/>
  <c r="E7" i="3"/>
  <c r="E4" i="3"/>
  <c r="E5" i="3"/>
  <c r="D6" i="3"/>
  <c r="D10" i="3"/>
  <c r="D9" i="3"/>
  <c r="D11" i="3"/>
  <c r="D7" i="3"/>
  <c r="D4" i="3"/>
  <c r="D5" i="3"/>
  <c r="D8" i="3"/>
  <c r="C10" i="3"/>
  <c r="C9" i="3"/>
  <c r="C11" i="3"/>
  <c r="C7" i="3"/>
  <c r="C4" i="3"/>
  <c r="C5" i="3"/>
  <c r="C6" i="3"/>
  <c r="C8" i="3"/>
  <c r="F5" i="2"/>
  <c r="H5" i="2" s="1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10" i="1"/>
  <c r="I3" i="1"/>
  <c r="I4" i="1"/>
  <c r="I9" i="1"/>
  <c r="I6" i="1"/>
  <c r="I8" i="1"/>
  <c r="I5" i="1"/>
  <c r="I7" i="1"/>
  <c r="E7" i="1"/>
  <c r="E3" i="1"/>
  <c r="E4" i="1"/>
  <c r="E9" i="1"/>
  <c r="E6" i="1"/>
  <c r="E8" i="1"/>
  <c r="E5" i="1"/>
  <c r="E10" i="1"/>
  <c r="C7" i="1"/>
  <c r="C3" i="1"/>
  <c r="C4" i="1"/>
  <c r="C9" i="1"/>
  <c r="C6" i="1"/>
  <c r="C8" i="1"/>
  <c r="C5" i="1"/>
  <c r="C10" i="1"/>
  <c r="H13" i="2" l="1"/>
  <c r="F13" i="2"/>
  <c r="G12" i="3" l="1"/>
  <c r="H12" i="3" l="1"/>
  <c r="I12" i="3" s="1"/>
  <c r="A7" i="2"/>
  <c r="A8" i="2" s="1"/>
  <c r="A9" i="2" s="1"/>
  <c r="A11" i="2"/>
  <c r="A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Hoc Vien 02</author>
    <author>NNTTrinh</author>
    <author>Administrator</author>
    <author>Phong may</author>
  </authors>
  <commentList>
    <comment ref="I7" authorId="0" shapeId="0" xr:uid="{C540E795-3C5C-4709-B7F9-D793E6350CCF}">
      <text>
        <r>
          <rPr>
            <b/>
            <sz val="9"/>
            <color indexed="81"/>
            <rFont val="Tahoma"/>
            <charset val="1"/>
          </rPr>
          <t>Hoc Vien 02: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2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3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<sst xmlns="http://schemas.openxmlformats.org/spreadsheetml/2006/main" count="500" uniqueCount="70">
  <si>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</si>
  <si>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</si>
  <si>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</si>
  <si>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</si>
  <si>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</si>
  <si>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</si>
  <si>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</si>
  <si>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</si>
  <si>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</si>
  <si>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</si>
  <si>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</si>
  <si>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</si>
  <si>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</si>
  <si>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</si>
  <si>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</si>
  <si>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</si>
  <si>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</si>
  <si>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</si>
  <si>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</si>
  <si>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</si>
  <si>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</si>
  <si>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</si>
  <si>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</si>
  <si>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</si>
  <si>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</si>
  <si>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</si>
  <si>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</si>
  <si>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</si>
  <si>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 Kẻ khung toàn bảng tính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</si>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</sst>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\ &quot;đồng&quot;"/>
    <numFmt numFmtId="166" formatCode="General\ &quot;USD&quot;"/>
    <numFmt numFmtId="167" formatCode="0&quot; USD&quot;"/>
    <numFmt numFmtId="169" formatCode="00"/>
  </numFmts>
  <fonts count="4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41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14" fillId="0" borderId="1" xfId="0" applyFont="1" applyBorder="1"/>
    <xf numFmtId="0" fontId="24" fillId="0" borderId="1" xfId="0" applyFont="1" applyBorder="1"/>
    <xf numFmtId="0" fontId="3" fillId="0" borderId="1" xfId="0" applyFont="1" applyBorder="1"/>
    <xf numFmtId="14" fontId="1" fillId="0" borderId="1" xfId="0" applyNumberFormat="1" applyFont="1" applyBorder="1"/>
    <xf numFmtId="165" fontId="16" fillId="0" borderId="1" xfId="0" applyNumberFormat="1" applyFont="1" applyBorder="1"/>
    <xf numFmtId="0" fontId="20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6" fontId="9" fillId="0" borderId="1" xfId="0" applyNumberFormat="1" applyFont="1" applyBorder="1"/>
    <xf numFmtId="0" fontId="13" fillId="0" borderId="1" xfId="0" applyFont="1" applyBorder="1"/>
    <xf numFmtId="0" fontId="34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16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0" xfId="0" applyFont="1" applyBorder="1"/>
    <xf numFmtId="0" fontId="3" fillId="0" borderId="0" xfId="0" applyFont="1" applyBorder="1"/>
    <xf numFmtId="0" fontId="37" fillId="2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69" fontId="9" fillId="0" borderId="1" xfId="0" applyNumberFormat="1" applyFont="1" applyBorder="1"/>
    <xf numFmtId="0" fontId="14" fillId="0" borderId="2" xfId="0" applyFont="1" applyBorder="1" applyAlignment="1">
      <alignment horizontal="center"/>
    </xf>
    <xf numFmtId="0" fontId="39" fillId="4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center" wrapText="1"/>
    </xf>
    <xf numFmtId="0" fontId="38" fillId="3" borderId="1" xfId="0" applyFont="1" applyFill="1" applyBorder="1" applyAlignment="1">
      <alignment horizontal="center"/>
    </xf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H9" sqref="H9"/>
    </sheetView>
  </sheetViews>
  <sheetFormatPr defaultRowHeight="21.95" customHeight="1" x14ac:dyDescent="0.2"/>
  <cols>
    <col min="1" max="1" width="8.28515625" style="1" customWidth="1"/>
    <col min="2" max="2" width="12" style="1" customWidth="1"/>
    <col min="3" max="3" width="13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78.75" customHeight="1" x14ac:dyDescent="0.3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256" ht="21.95" customHeight="1" x14ac:dyDescent="0.2">
      <c r="A2" s="33" t="s">
        <v>1</v>
      </c>
      <c r="B2" s="33" t="s">
        <v>2</v>
      </c>
      <c r="C2" s="33" t="s">
        <v>14</v>
      </c>
      <c r="D2" s="33" t="s">
        <v>3</v>
      </c>
      <c r="E2" s="33" t="s">
        <v>42</v>
      </c>
      <c r="F2" s="33" t="s">
        <v>4</v>
      </c>
      <c r="G2" s="33" t="s">
        <v>5</v>
      </c>
      <c r="H2" s="33" t="s">
        <v>6</v>
      </c>
      <c r="I2" s="33" t="s">
        <v>65</v>
      </c>
    </row>
    <row r="3" spans="1:256" ht="21.95" customHeight="1" x14ac:dyDescent="0.2">
      <c r="A3" s="36">
        <v>1</v>
      </c>
      <c r="B3" s="7" t="s">
        <v>8</v>
      </c>
      <c r="C3" s="10" t="str">
        <f>LEFT(B3,2)</f>
        <v>CL</v>
      </c>
      <c r="D3" s="11" t="str">
        <f>"khu vực"&amp;RIGHT(B3,1)</f>
        <v>khu vực3</v>
      </c>
      <c r="E3" s="12" t="str">
        <f>MID(B3,3,1)</f>
        <v>C</v>
      </c>
      <c r="F3" s="7">
        <v>4.5</v>
      </c>
      <c r="G3" s="7">
        <v>4</v>
      </c>
      <c r="H3" s="7">
        <v>5</v>
      </c>
      <c r="I3" s="13">
        <f>(F3+G3+H3)/3</f>
        <v>4.5</v>
      </c>
    </row>
    <row r="4" spans="1:256" ht="21.95" customHeight="1" x14ac:dyDescent="0.2">
      <c r="A4" s="36">
        <v>2</v>
      </c>
      <c r="B4" s="7" t="s">
        <v>9</v>
      </c>
      <c r="C4" s="10" t="str">
        <f>LEFT(B4,2)</f>
        <v>HS</v>
      </c>
      <c r="D4" s="11" t="str">
        <f>"khu vực"&amp;RIGHT(B4,1)</f>
        <v>khu vực2</v>
      </c>
      <c r="E4" s="12" t="str">
        <f>MID(B4,3,1)</f>
        <v>B</v>
      </c>
      <c r="F4" s="7">
        <v>6</v>
      </c>
      <c r="G4" s="7">
        <v>8.5</v>
      </c>
      <c r="H4" s="7">
        <v>5.5</v>
      </c>
      <c r="I4" s="13">
        <f>(F4+G4+H4)/3</f>
        <v>6.666666666666667</v>
      </c>
    </row>
    <row r="5" spans="1:256" ht="21.95" customHeight="1" x14ac:dyDescent="0.2">
      <c r="A5" s="36">
        <v>3</v>
      </c>
      <c r="B5" s="7" t="s">
        <v>13</v>
      </c>
      <c r="C5" s="10" t="str">
        <f>LEFT(B5,2)</f>
        <v>CL</v>
      </c>
      <c r="D5" s="11" t="str">
        <f>"khu vực"&amp;RIGHT(B5,1)</f>
        <v>khu vực2</v>
      </c>
      <c r="E5" s="12" t="str">
        <f>MID(B5,3,1)</f>
        <v>C</v>
      </c>
      <c r="F5" s="7">
        <v>6.5</v>
      </c>
      <c r="G5" s="7">
        <v>5.5</v>
      </c>
      <c r="H5" s="7">
        <v>3</v>
      </c>
      <c r="I5" s="13">
        <f>(F5+G5+H5)/3</f>
        <v>5</v>
      </c>
    </row>
    <row r="6" spans="1:256" ht="21.95" customHeight="1" x14ac:dyDescent="0.2">
      <c r="A6" s="36">
        <v>4</v>
      </c>
      <c r="B6" s="7" t="s">
        <v>11</v>
      </c>
      <c r="C6" s="10" t="str">
        <f>LEFT(B6,2)</f>
        <v>BD</v>
      </c>
      <c r="D6" s="11" t="str">
        <f>"khu vực"&amp;RIGHT(B6,1)</f>
        <v>khu vực3</v>
      </c>
      <c r="E6" s="12" t="str">
        <f>MID(B6,3,1)</f>
        <v>B</v>
      </c>
      <c r="F6" s="7">
        <v>6.5</v>
      </c>
      <c r="G6" s="7">
        <v>6.5</v>
      </c>
      <c r="H6" s="7">
        <v>5.5</v>
      </c>
      <c r="I6" s="13">
        <f>(F6+G6+H6)/3</f>
        <v>6.166666666666667</v>
      </c>
    </row>
    <row r="7" spans="1:256" ht="21.95" customHeight="1" x14ac:dyDescent="0.2">
      <c r="A7" s="36">
        <v>5</v>
      </c>
      <c r="B7" s="7" t="s">
        <v>7</v>
      </c>
      <c r="C7" s="10" t="str">
        <f>LEFT(B7,2)</f>
        <v>HS</v>
      </c>
      <c r="D7" s="11" t="str">
        <f>"khu vực"&amp;RIGHT(B7,1)</f>
        <v>khu vực3</v>
      </c>
      <c r="E7" s="12" t="str">
        <f>MID(B7,3,1)</f>
        <v>A</v>
      </c>
      <c r="F7" s="7">
        <v>6.5</v>
      </c>
      <c r="G7" s="7">
        <v>7</v>
      </c>
      <c r="H7" s="7">
        <v>6.5</v>
      </c>
      <c r="I7" s="13">
        <f>(F7+G7+H7)/3</f>
        <v>6.666666666666667</v>
      </c>
    </row>
    <row r="8" spans="1:256" ht="21.95" customHeight="1" x14ac:dyDescent="0.2">
      <c r="A8" s="36">
        <v>6</v>
      </c>
      <c r="B8" s="7" t="s">
        <v>12</v>
      </c>
      <c r="C8" s="10" t="str">
        <f>LEFT(B8,2)</f>
        <v>HS</v>
      </c>
      <c r="D8" s="11" t="str">
        <f>"khu vực"&amp;RIGHT(B8,1)</f>
        <v>khu vực2</v>
      </c>
      <c r="E8" s="12" t="str">
        <f>MID(B8,3,1)</f>
        <v>A</v>
      </c>
      <c r="F8" s="7">
        <v>8</v>
      </c>
      <c r="G8" s="7">
        <v>7.5</v>
      </c>
      <c r="H8" s="7">
        <v>3</v>
      </c>
      <c r="I8" s="13">
        <f>(F8+G8+H8)/3</f>
        <v>6.166666666666667</v>
      </c>
    </row>
    <row r="9" spans="1:256" ht="21.95" customHeight="1" x14ac:dyDescent="0.2">
      <c r="A9" s="36">
        <v>7</v>
      </c>
      <c r="B9" s="7" t="s">
        <v>10</v>
      </c>
      <c r="C9" s="10" t="str">
        <f>LEFT(B9,2)</f>
        <v>CL</v>
      </c>
      <c r="D9" s="11" t="str">
        <f>"khu vực"&amp;RIGHT(B9,1)</f>
        <v>khu vực1</v>
      </c>
      <c r="E9" s="12" t="str">
        <f>MID(B9,3,1)</f>
        <v>B</v>
      </c>
      <c r="F9" s="7">
        <v>9</v>
      </c>
      <c r="G9" s="7">
        <v>5</v>
      </c>
      <c r="H9" s="7">
        <v>5.5</v>
      </c>
      <c r="I9" s="13">
        <f>(F9+G9+H9)/3</f>
        <v>6.5</v>
      </c>
    </row>
    <row r="10" spans="1:256" ht="21.95" customHeight="1" x14ac:dyDescent="0.2">
      <c r="A10" s="36">
        <v>8</v>
      </c>
      <c r="B10" s="9" t="s">
        <v>15</v>
      </c>
      <c r="C10" s="10" t="str">
        <f>LEFT(B10,2)</f>
        <v>BD</v>
      </c>
      <c r="D10" s="11" t="str">
        <f>"khu vực"&amp;RIGHT(B10,1)</f>
        <v>khu vực1</v>
      </c>
      <c r="E10" s="12" t="str">
        <f>MID(B10,3,1)</f>
        <v>A</v>
      </c>
      <c r="F10" s="7">
        <v>9</v>
      </c>
      <c r="G10" s="7">
        <v>7.5</v>
      </c>
      <c r="H10" s="7">
        <v>0</v>
      </c>
      <c r="I10" s="13">
        <f>(F10+G10+IH10)/3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1" t="s">
        <v>33</v>
      </c>
    </row>
    <row r="15" spans="1:256" ht="21.95" customHeight="1" x14ac:dyDescent="0.2">
      <c r="A15" s="1" t="s">
        <v>28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29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F13" sqref="F13"/>
    </sheetView>
  </sheetViews>
  <sheetFormatPr defaultRowHeight="20.100000000000001" customHeight="1" x14ac:dyDescent="0.2"/>
  <cols>
    <col min="1" max="1" width="7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9" style="1" customWidth="1"/>
    <col min="9" max="9" width="13.7109375" style="1" customWidth="1"/>
    <col min="10" max="16384" width="9.140625" style="1"/>
  </cols>
  <sheetData>
    <row r="1" spans="1:10" ht="42.75" customHeight="1" x14ac:dyDescent="0.35">
      <c r="A1" s="34" t="s">
        <v>16</v>
      </c>
      <c r="B1" s="34"/>
      <c r="C1" s="34"/>
      <c r="D1" s="34"/>
      <c r="E1" s="34"/>
      <c r="F1" s="34"/>
      <c r="G1" s="34"/>
      <c r="H1" s="34"/>
    </row>
    <row r="2" spans="1:10" ht="20.100000000000001" customHeight="1" x14ac:dyDescent="0.35">
      <c r="A2" s="23"/>
      <c r="B2" s="23"/>
      <c r="C2" s="23"/>
      <c r="D2" s="23"/>
      <c r="E2" s="23"/>
      <c r="F2" s="24" t="s">
        <v>39</v>
      </c>
      <c r="G2" s="23">
        <v>19280</v>
      </c>
      <c r="H2" s="23"/>
    </row>
    <row r="3" spans="1:10" ht="40.5" customHeight="1" x14ac:dyDescent="0.2">
      <c r="A3" s="38" t="s">
        <v>1</v>
      </c>
      <c r="B3" s="38" t="s">
        <v>17</v>
      </c>
      <c r="C3" s="39" t="s">
        <v>53</v>
      </c>
      <c r="D3" s="39" t="s">
        <v>52</v>
      </c>
      <c r="E3" s="39" t="s">
        <v>54</v>
      </c>
      <c r="F3" s="38" t="s">
        <v>18</v>
      </c>
      <c r="G3" s="38" t="s">
        <v>41</v>
      </c>
      <c r="H3" s="38" t="s">
        <v>40</v>
      </c>
    </row>
    <row r="4" spans="1:10" ht="20.100000000000001" customHeight="1" x14ac:dyDescent="0.2">
      <c r="A4" s="30">
        <v>4</v>
      </c>
      <c r="B4" s="7" t="s">
        <v>44</v>
      </c>
      <c r="C4" s="25" t="str">
        <f>LEFT(B4,2)</f>
        <v>CO</v>
      </c>
      <c r="D4" s="26" t="str">
        <f>MID(B4,3,1)</f>
        <v>C</v>
      </c>
      <c r="E4" s="27" t="str">
        <f>MID(B4,4,1)</f>
        <v>N</v>
      </c>
      <c r="F4" s="28">
        <f>MID(B4,5,LEN(B4)-4)*1</f>
        <v>140</v>
      </c>
      <c r="G4" s="7">
        <v>6000</v>
      </c>
      <c r="H4" s="18">
        <f>F4*G4</f>
        <v>840000</v>
      </c>
      <c r="I4" s="6"/>
      <c r="J4" s="6"/>
    </row>
    <row r="5" spans="1:10" ht="20.100000000000001" customHeight="1" x14ac:dyDescent="0.2">
      <c r="A5" s="30">
        <v>5</v>
      </c>
      <c r="B5" s="7" t="s">
        <v>51</v>
      </c>
      <c r="C5" s="25" t="str">
        <f>LEFT(B5,2)</f>
        <v>CO</v>
      </c>
      <c r="D5" s="26" t="str">
        <f>MID(B5,3,1)</f>
        <v>C</v>
      </c>
      <c r="E5" s="27" t="str">
        <f>MID(B5,4,1)</f>
        <v>N</v>
      </c>
      <c r="F5" s="28">
        <f>MID(B5,5,LEN(B5)-4)*1</f>
        <v>150</v>
      </c>
      <c r="G5" s="7">
        <v>8000</v>
      </c>
      <c r="H5" s="18">
        <f>F5*G5</f>
        <v>1200000</v>
      </c>
    </row>
    <row r="6" spans="1:10" ht="20.100000000000001" customHeight="1" x14ac:dyDescent="0.2">
      <c r="A6" s="30">
        <v>6</v>
      </c>
      <c r="B6" s="7" t="s">
        <v>45</v>
      </c>
      <c r="C6" s="25" t="str">
        <f>LEFT(B6,2)</f>
        <v>FA</v>
      </c>
      <c r="D6" s="26" t="str">
        <f>MID(B6,3,1)</f>
        <v>C</v>
      </c>
      <c r="E6" s="27" t="str">
        <f>MID(B6,4,1)</f>
        <v>N</v>
      </c>
      <c r="F6" s="28">
        <f>MID(B6,5,LEN(B6)-4)*1</f>
        <v>170</v>
      </c>
      <c r="G6" s="7">
        <v>7000</v>
      </c>
      <c r="H6" s="18">
        <f>F6*G6</f>
        <v>1190000</v>
      </c>
    </row>
    <row r="7" spans="1:10" ht="20.100000000000001" customHeight="1" x14ac:dyDescent="0.2">
      <c r="A7" s="30">
        <f>A6+1</f>
        <v>7</v>
      </c>
      <c r="B7" s="7" t="s">
        <v>46</v>
      </c>
      <c r="C7" s="25" t="str">
        <f>LEFT(B7,2)</f>
        <v>FA</v>
      </c>
      <c r="D7" s="26" t="str">
        <f>MID(B7,3,1)</f>
        <v>L</v>
      </c>
      <c r="E7" s="27" t="str">
        <f>MID(B7,4,1)</f>
        <v>N</v>
      </c>
      <c r="F7" s="28">
        <f>MID(B7,5,LEN(B7)-4)*1</f>
        <v>1010</v>
      </c>
      <c r="G7" s="7">
        <v>8000</v>
      </c>
      <c r="H7" s="18">
        <f>F7*G7</f>
        <v>8080000</v>
      </c>
    </row>
    <row r="8" spans="1:10" ht="20.100000000000001" customHeight="1" x14ac:dyDescent="0.2">
      <c r="A8" s="30">
        <f>A7+1</f>
        <v>8</v>
      </c>
      <c r="B8" s="7" t="s">
        <v>48</v>
      </c>
      <c r="C8" s="25" t="str">
        <f>LEFT(B8,2)</f>
        <v>PE</v>
      </c>
      <c r="D8" s="26" t="str">
        <f>MID(B8,3,1)</f>
        <v>C</v>
      </c>
      <c r="E8" s="27" t="str">
        <f>MID(B8,4,1)</f>
        <v>N</v>
      </c>
      <c r="F8" s="28">
        <f>MID(B8,5,LEN(B8)-4)*1</f>
        <v>280</v>
      </c>
      <c r="G8" s="7">
        <v>5000</v>
      </c>
      <c r="H8" s="18">
        <f>F8*G8</f>
        <v>1400000</v>
      </c>
    </row>
    <row r="9" spans="1:10" ht="20.100000000000001" customHeight="1" x14ac:dyDescent="0.2">
      <c r="A9" s="30">
        <f>A8+1</f>
        <v>9</v>
      </c>
      <c r="B9" s="7" t="s">
        <v>47</v>
      </c>
      <c r="C9" s="25" t="str">
        <f>LEFT(B9,2)</f>
        <v>PE</v>
      </c>
      <c r="D9" s="26" t="str">
        <f>MID(B9,3,1)</f>
        <v>C</v>
      </c>
      <c r="E9" s="27" t="str">
        <f>MID(B9,4,1)</f>
        <v>X</v>
      </c>
      <c r="F9" s="28">
        <f>MID(B9,5,LEN(B9)-4)*1</f>
        <v>50</v>
      </c>
      <c r="G9" s="7">
        <v>9000</v>
      </c>
      <c r="H9" s="18">
        <f>F9*G9</f>
        <v>450000</v>
      </c>
    </row>
    <row r="10" spans="1:10" ht="20.100000000000001" customHeight="1" x14ac:dyDescent="0.2">
      <c r="A10" s="30">
        <v>1</v>
      </c>
      <c r="B10" s="9" t="s">
        <v>43</v>
      </c>
      <c r="C10" s="25" t="str">
        <f>LEFT(B10,2)</f>
        <v>PE</v>
      </c>
      <c r="D10" s="26" t="str">
        <f>MID(B10,3,1)</f>
        <v>L</v>
      </c>
      <c r="E10" s="27" t="str">
        <f>MID(B10,4,1)</f>
        <v>N</v>
      </c>
      <c r="F10" s="28">
        <f>MID(B10,5,LEN(B10)-4)*1</f>
        <v>20</v>
      </c>
      <c r="G10" s="7">
        <v>5000</v>
      </c>
      <c r="H10" s="18">
        <f>F10*G10</f>
        <v>100000</v>
      </c>
    </row>
    <row r="11" spans="1:10" ht="20.100000000000001" customHeight="1" x14ac:dyDescent="0.2">
      <c r="A11" s="30">
        <f>A10+1</f>
        <v>2</v>
      </c>
      <c r="B11" s="7" t="s">
        <v>49</v>
      </c>
      <c r="C11" s="25" t="str">
        <f>LEFT(B11,2)</f>
        <v>SP</v>
      </c>
      <c r="D11" s="26" t="str">
        <f>MID(B11,3,1)</f>
        <v>L</v>
      </c>
      <c r="E11" s="27" t="str">
        <f>MID(B11,4,1)</f>
        <v>N</v>
      </c>
      <c r="F11" s="28">
        <f>MID(B11,5,LEN(B11)-4)*1</f>
        <v>1325</v>
      </c>
      <c r="G11" s="7">
        <v>6000</v>
      </c>
      <c r="H11" s="18">
        <f>F11*G11</f>
        <v>7950000</v>
      </c>
    </row>
    <row r="12" spans="1:10" ht="20.100000000000001" customHeight="1" x14ac:dyDescent="0.2">
      <c r="A12" s="30">
        <f>A11+1</f>
        <v>3</v>
      </c>
      <c r="B12" s="7" t="s">
        <v>50</v>
      </c>
      <c r="C12" s="25" t="str">
        <f>LEFT(B12,2)</f>
        <v>SP</v>
      </c>
      <c r="D12" s="26" t="str">
        <f>MID(B12,3,1)</f>
        <v>L</v>
      </c>
      <c r="E12" s="27" t="str">
        <f>MID(B12,4,1)</f>
        <v>X</v>
      </c>
      <c r="F12" s="28">
        <f>MID(B12,5,LEN(B12)-4)*1</f>
        <v>90</v>
      </c>
      <c r="G12" s="7">
        <v>7000</v>
      </c>
      <c r="H12" s="18">
        <f>F12*G12</f>
        <v>630000</v>
      </c>
    </row>
    <row r="13" spans="1:10" ht="20.100000000000001" customHeight="1" x14ac:dyDescent="0.2">
      <c r="A13" s="30">
        <v>10</v>
      </c>
      <c r="B13" s="7"/>
      <c r="C13" s="7"/>
      <c r="D13" s="7"/>
      <c r="E13" s="7" t="s">
        <v>37</v>
      </c>
      <c r="F13" s="29">
        <f>F4+F5+F6+F8+F7+F9+F10+F11+F12</f>
        <v>3235</v>
      </c>
      <c r="G13" s="29"/>
      <c r="H13" s="18">
        <f>H4+H5+H6+H7+H8+H9+H10+H11+H12</f>
        <v>21840000</v>
      </c>
    </row>
    <row r="14" spans="1:10" ht="20.100000000000001" customHeight="1" x14ac:dyDescent="0.2">
      <c r="A14" s="32" t="s">
        <v>25</v>
      </c>
      <c r="B14" s="31"/>
      <c r="C14" s="31"/>
      <c r="D14" s="31"/>
      <c r="E14" s="31"/>
      <c r="F14" s="31"/>
      <c r="G14" s="31"/>
      <c r="H14" s="31"/>
    </row>
    <row r="15" spans="1:10" ht="20.100000000000001" customHeight="1" x14ac:dyDescent="0.2">
      <c r="A15" s="5"/>
    </row>
    <row r="16" spans="1:10" ht="20.100000000000001" customHeight="1" x14ac:dyDescent="0.2">
      <c r="A16" s="1" t="s">
        <v>34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69</v>
      </c>
    </row>
    <row r="20" spans="1:1" ht="20.100000000000001" customHeight="1" x14ac:dyDescent="0.2">
      <c r="A20" s="1" t="s">
        <v>67</v>
      </c>
    </row>
  </sheetData>
  <sortState xmlns:xlrd2="http://schemas.microsoft.com/office/spreadsheetml/2017/richdata2" ref="A4:H13">
    <sortCondition ref="B4:B13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I12" sqref="I12"/>
    </sheetView>
  </sheetViews>
  <sheetFormatPr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20.140625" style="1" customWidth="1"/>
    <col min="10" max="16384" width="9.140625" style="1"/>
  </cols>
  <sheetData>
    <row r="1" spans="1:9" ht="48.75" customHeight="1" x14ac:dyDescent="0.35">
      <c r="A1" s="37" t="s">
        <v>19</v>
      </c>
      <c r="B1" s="37"/>
      <c r="C1" s="37"/>
      <c r="D1" s="37"/>
      <c r="E1" s="37"/>
      <c r="F1" s="37"/>
      <c r="G1" s="37"/>
      <c r="H1" s="37"/>
      <c r="I1" s="37"/>
    </row>
    <row r="2" spans="1:9" ht="20.100000000000001" customHeight="1" x14ac:dyDescent="0.35">
      <c r="A2" s="14"/>
      <c r="B2" s="14"/>
      <c r="C2" s="14"/>
      <c r="D2" s="14"/>
      <c r="E2" s="14"/>
      <c r="F2" s="14"/>
      <c r="G2" s="15" t="s">
        <v>39</v>
      </c>
      <c r="H2" s="15">
        <v>19530</v>
      </c>
      <c r="I2" s="14"/>
    </row>
    <row r="3" spans="1:9" ht="20.100000000000001" customHeight="1" x14ac:dyDescent="0.2">
      <c r="A3" s="40" t="s">
        <v>1</v>
      </c>
      <c r="B3" s="40" t="s">
        <v>20</v>
      </c>
      <c r="C3" s="40" t="s">
        <v>22</v>
      </c>
      <c r="D3" s="40" t="s">
        <v>68</v>
      </c>
      <c r="E3" s="40" t="s">
        <v>23</v>
      </c>
      <c r="F3" s="40" t="s">
        <v>21</v>
      </c>
      <c r="G3" s="40" t="s">
        <v>18</v>
      </c>
      <c r="H3" s="40" t="s">
        <v>41</v>
      </c>
      <c r="I3" s="40" t="s">
        <v>40</v>
      </c>
    </row>
    <row r="4" spans="1:9" ht="20.100000000000001" customHeight="1" x14ac:dyDescent="0.2">
      <c r="A4" s="8">
        <v>6</v>
      </c>
      <c r="B4" s="8" t="s">
        <v>59</v>
      </c>
      <c r="C4" s="10" t="str">
        <f>LEFT(B4,1)</f>
        <v>T</v>
      </c>
      <c r="D4" s="12" t="str">
        <f>MID(B4,2,1)</f>
        <v>N</v>
      </c>
      <c r="E4" s="11" t="str">
        <f>MID(B4,3,3)</f>
        <v>CPD</v>
      </c>
      <c r="F4" s="17">
        <f>MID(B4,6,LEN(B4)-5)*1</f>
        <v>500</v>
      </c>
      <c r="G4" s="8">
        <f>MID(B4,6,LEN(B4)-5)*1</f>
        <v>500</v>
      </c>
      <c r="H4" s="20">
        <v>2500</v>
      </c>
      <c r="I4" s="18">
        <f>G4*H4*$H$2</f>
        <v>24412500000</v>
      </c>
    </row>
    <row r="5" spans="1:9" ht="20.100000000000001" customHeight="1" x14ac:dyDescent="0.2">
      <c r="A5" s="8">
        <v>7</v>
      </c>
      <c r="B5" s="8" t="s">
        <v>60</v>
      </c>
      <c r="C5" s="10" t="str">
        <f>LEFT(B5,1)</f>
        <v>P</v>
      </c>
      <c r="D5" s="12" t="str">
        <f>MID(B5,2,1)</f>
        <v>X</v>
      </c>
      <c r="E5" s="11" t="str">
        <f>MID(B5,3,3)</f>
        <v>TIV</v>
      </c>
      <c r="F5" s="17">
        <f>MID(B5,6,LEN(B5)-5)*1</f>
        <v>450</v>
      </c>
      <c r="G5" s="8">
        <f>MID(B5,6,LEN(B5)-5)*1</f>
        <v>450</v>
      </c>
      <c r="H5" s="20">
        <v>3500</v>
      </c>
      <c r="I5" s="18">
        <f>G5*H5*$H$2</f>
        <v>30759750000</v>
      </c>
    </row>
    <row r="6" spans="1:9" ht="20.100000000000001" customHeight="1" x14ac:dyDescent="0.2">
      <c r="A6" s="8">
        <v>8</v>
      </c>
      <c r="B6" s="8" t="s">
        <v>61</v>
      </c>
      <c r="C6" s="10" t="str">
        <f>LEFT(B6,1)</f>
        <v>N</v>
      </c>
      <c r="D6" s="12" t="str">
        <f>MID(B6,2,1)</f>
        <v>N</v>
      </c>
      <c r="E6" s="11" t="str">
        <f>MID(B6,3,3)</f>
        <v>MGI</v>
      </c>
      <c r="F6" s="17">
        <f>MID(B6,6,LEN(B6)-5)*1</f>
        <v>320</v>
      </c>
      <c r="G6" s="8">
        <f>MID(B6,6,LEN(B6)-5)*1</f>
        <v>320</v>
      </c>
      <c r="H6" s="20">
        <v>4500</v>
      </c>
      <c r="I6" s="18">
        <f>G6*H6*$H$2</f>
        <v>28123200000</v>
      </c>
    </row>
    <row r="7" spans="1:9" ht="20.100000000000001" customHeight="1" x14ac:dyDescent="0.2">
      <c r="A7" s="8">
        <v>5</v>
      </c>
      <c r="B7" s="8" t="s">
        <v>58</v>
      </c>
      <c r="C7" s="10" t="str">
        <f>LEFT(B7,1)</f>
        <v>N</v>
      </c>
      <c r="D7" s="12" t="str">
        <f>MID(B7,2,1)</f>
        <v>X</v>
      </c>
      <c r="E7" s="11" t="str">
        <f>MID(B7,3,3)</f>
        <v>SCS</v>
      </c>
      <c r="F7" s="17">
        <f>MID(B7,6,LEN(B7)-5)*1</f>
        <v>300</v>
      </c>
      <c r="G7" s="8">
        <f>MID(B7,6,LEN(B7)-5)*1</f>
        <v>300</v>
      </c>
      <c r="H7" s="20">
        <v>1500</v>
      </c>
      <c r="I7" s="18">
        <f>G7*H7*$H$2</f>
        <v>8788500000</v>
      </c>
    </row>
    <row r="8" spans="1:9" ht="20.100000000000001" customHeight="1" x14ac:dyDescent="0.2">
      <c r="A8" s="8">
        <v>1</v>
      </c>
      <c r="B8" s="16" t="s">
        <v>62</v>
      </c>
      <c r="C8" s="10" t="str">
        <f>LEFT(B8,1)</f>
        <v>B</v>
      </c>
      <c r="D8" s="12" t="str">
        <f>MID(B8,2,1)</f>
        <v>X</v>
      </c>
      <c r="E8" s="11" t="str">
        <f>MID(B8,3,3)</f>
        <v>CPD</v>
      </c>
      <c r="F8" s="17">
        <f>MID(B8,6,LEN(B8)-5)*1</f>
        <v>100</v>
      </c>
      <c r="G8" s="8">
        <f>MID(B8,6,LEN(B8)-5)*1</f>
        <v>100</v>
      </c>
      <c r="H8" s="20">
        <v>1000</v>
      </c>
      <c r="I8" s="18">
        <f>G8*H8*$H$2</f>
        <v>1953000000</v>
      </c>
    </row>
    <row r="9" spans="1:9" ht="20.100000000000001" customHeight="1" x14ac:dyDescent="0.2">
      <c r="A9" s="8">
        <v>3</v>
      </c>
      <c r="B9" s="8" t="s">
        <v>56</v>
      </c>
      <c r="C9" s="10" t="str">
        <f>LEFT(B9,1)</f>
        <v>P</v>
      </c>
      <c r="D9" s="12" t="str">
        <f>MID(B9,2,1)</f>
        <v>N</v>
      </c>
      <c r="E9" s="11" t="str">
        <f>MID(B9,3,3)</f>
        <v>TIV</v>
      </c>
      <c r="F9" s="17">
        <f>MID(B9,6,LEN(B9)-5)*1</f>
        <v>65</v>
      </c>
      <c r="G9" s="8">
        <f>MID(B9,6,LEN(B9)-5)*1</f>
        <v>65</v>
      </c>
      <c r="H9" s="20">
        <v>3000</v>
      </c>
      <c r="I9" s="18">
        <f>G9*H9*$H$2</f>
        <v>3808350000</v>
      </c>
    </row>
    <row r="10" spans="1:9" ht="20.100000000000001" customHeight="1" x14ac:dyDescent="0.2">
      <c r="A10" s="8">
        <v>2</v>
      </c>
      <c r="B10" s="8" t="s">
        <v>55</v>
      </c>
      <c r="C10" s="10" t="str">
        <f>LEFT(B10,1)</f>
        <v>N</v>
      </c>
      <c r="D10" s="12" t="str">
        <f>MID(B10,2,1)</f>
        <v>X</v>
      </c>
      <c r="E10" s="11" t="str">
        <f>MID(B10,3,3)</f>
        <v>MGI</v>
      </c>
      <c r="F10" s="17">
        <f>MID(B10,6,LEN(B10)-5)*1</f>
        <v>50</v>
      </c>
      <c r="G10" s="8">
        <f>MID(B10,6,LEN(B10)-5)*1</f>
        <v>50</v>
      </c>
      <c r="H10" s="21">
        <v>2000</v>
      </c>
      <c r="I10" s="18">
        <f>G10*H10*$H$2</f>
        <v>1953000000</v>
      </c>
    </row>
    <row r="11" spans="1:9" ht="20.100000000000001" customHeight="1" x14ac:dyDescent="0.2">
      <c r="A11" s="8">
        <v>4</v>
      </c>
      <c r="B11" s="8" t="s">
        <v>57</v>
      </c>
      <c r="C11" s="10" t="str">
        <f>LEFT(B11,1)</f>
        <v>T</v>
      </c>
      <c r="D11" s="12" t="str">
        <f>MID(B11,2,1)</f>
        <v>N</v>
      </c>
      <c r="E11" s="11" t="str">
        <f>MID(B11,3,3)</f>
        <v>MGI</v>
      </c>
      <c r="F11" s="17">
        <f>MID(B11,6,LEN(B11)-5)*1</f>
        <v>30</v>
      </c>
      <c r="G11" s="8">
        <f>MID(B11,6,LEN(B11)-5)*1</f>
        <v>30</v>
      </c>
      <c r="H11" s="20">
        <v>4000</v>
      </c>
      <c r="I11" s="18">
        <f>G11*H11*$H$2</f>
        <v>2343600000</v>
      </c>
    </row>
    <row r="12" spans="1:9" ht="20.100000000000001" customHeight="1" x14ac:dyDescent="0.2">
      <c r="A12" s="7">
        <v>9</v>
      </c>
      <c r="B12" s="7"/>
      <c r="C12" s="7"/>
      <c r="D12" s="7"/>
      <c r="E12" s="7"/>
      <c r="F12" s="7"/>
      <c r="G12" s="19">
        <f>SUM(G4,G5,G6,G7,G8,G9,G10,G11)</f>
        <v>1815</v>
      </c>
      <c r="H12" s="22">
        <f>SUM(H4,H5,H6,H7,H8,H9,H10,H11)</f>
        <v>22000</v>
      </c>
      <c r="I12" s="18">
        <f>G12*H12*$H$2</f>
        <v>779832900000</v>
      </c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sortState xmlns:xlrd2="http://schemas.microsoft.com/office/spreadsheetml/2017/richdata2" ref="A4:I12">
    <sortCondition descending="1" ref="F4:F12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2023-09-16T09:19:46Z</dcterms:modified>
</cp:coreProperties>
</file>