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F42617CC-875B-4584-A393-760C8E23902B}" xr6:coauthVersionLast="46" xr6:coauthVersionMax="46" xr10:uidLastSave="{00000000-0000-0000-0000-000000000000}"/>
  <bookViews>
    <workbookView xWindow="-120" yWindow="450" windowWidth="29040" windowHeight="15270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D3" i="1" l="1"/>
  <c r="C4" i="2"/>
  <c r="D4" i="2"/>
  <c r="E4" i="2"/>
  <c r="F4" i="2"/>
  <c r="H4" i="2" s="1"/>
  <c r="C4" i="3"/>
  <c r="D4" i="3"/>
  <c r="E4" i="3"/>
  <c r="G4" i="3"/>
  <c r="I4" i="3" s="1"/>
  <c r="C5" i="3"/>
  <c r="D5" i="3"/>
  <c r="E5" i="3"/>
  <c r="G5" i="3"/>
  <c r="I5" i="3" s="1"/>
  <c r="C6" i="3"/>
  <c r="D6" i="3"/>
  <c r="E6" i="3"/>
  <c r="G6" i="3"/>
  <c r="I6" i="3" s="1"/>
  <c r="C7" i="3"/>
  <c r="D7" i="3"/>
  <c r="E7" i="3"/>
  <c r="G7" i="3"/>
  <c r="I7" i="3" s="1"/>
  <c r="C8" i="3"/>
  <c r="D8" i="3"/>
  <c r="E8" i="3"/>
  <c r="G8" i="3"/>
  <c r="I8" i="3" s="1"/>
  <c r="C9" i="3"/>
  <c r="D9" i="3"/>
  <c r="E9" i="3"/>
  <c r="G9" i="3"/>
  <c r="I9" i="3" s="1"/>
  <c r="C10" i="3"/>
  <c r="D10" i="3"/>
  <c r="E10" i="3"/>
  <c r="G10" i="3"/>
  <c r="I10" i="3" s="1"/>
  <c r="C11" i="3"/>
  <c r="D11" i="3"/>
  <c r="E11" i="3"/>
  <c r="G11" i="3"/>
  <c r="I11" i="3" s="1"/>
  <c r="D4" i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E5" i="2"/>
  <c r="E6" i="2"/>
  <c r="E7" i="2"/>
  <c r="E8" i="2"/>
  <c r="E9" i="2"/>
  <c r="E10" i="2"/>
  <c r="E11" i="2"/>
  <c r="E12" i="2"/>
  <c r="D5" i="2"/>
  <c r="D6" i="2"/>
  <c r="D7" i="2"/>
  <c r="D8" i="2"/>
  <c r="D9" i="2"/>
  <c r="D10" i="2"/>
  <c r="D11" i="2"/>
  <c r="D12" i="2"/>
  <c r="C5" i="2"/>
  <c r="C6" i="2"/>
  <c r="C7" i="2"/>
  <c r="C8" i="2"/>
  <c r="C9" i="2"/>
  <c r="C10" i="2"/>
  <c r="C11" i="2"/>
  <c r="C12" i="2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5" i="1"/>
  <c r="D6" i="1"/>
  <c r="D7" i="1"/>
  <c r="D8" i="1"/>
  <c r="D9" i="1"/>
  <c r="D10" i="1"/>
  <c r="C4" i="1"/>
  <c r="C5" i="1"/>
  <c r="C6" i="1"/>
  <c r="C7" i="1"/>
  <c r="C8" i="1"/>
  <c r="C9" i="1"/>
  <c r="C10" i="1"/>
  <c r="C3" i="1"/>
  <c r="H13" i="2" l="1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NNTTrinh</author>
    <author>Phong may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3" authorId="1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3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I3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  <comment ref="E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B9" authorId="1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<sst xmlns="http://schemas.openxmlformats.org/spreadsheetml/2006/main" count="502" uniqueCount="72">
  <si>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</si>
  <si>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</si>
  <si>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</si>
  <si>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</si>
  <si>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</si>
  <si>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</si>
  <si>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</si>
  <si>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</si>
  <si>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</si>
  <si>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</si>
  <si>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</si>
  <si>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</si>
  <si>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</si>
  <si>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</si>
  <si>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</si>
  <si>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</si>
  <si>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</si>
  <si>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</si>
  <si>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</si>
  <si>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</si>
  <si>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</si>
  <si>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</si>
  <si>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</si>
  <si>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</si>
  <si>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</si>
  <si>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</si>
  <si>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</si>
  <si>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</si>
  <si>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</si>
  <si>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 Kẻ khung toàn bảng tính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</si>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</sst>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&quot;VND&quot;"/>
    <numFmt numFmtId="171" formatCode="00"/>
  </numFmts>
  <fonts count="3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b/>
      <sz val="10"/>
      <color rgb="FFFF0000"/>
      <name val="Cambria"/>
      <family val="1"/>
      <scheme val="major"/>
    </font>
    <font>
      <sz val="10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42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 applyBorder="1" applyAlignment="1"/>
    <xf numFmtId="0" fontId="13" fillId="0" borderId="0" xfId="0" applyFont="1" applyBorder="1" applyAlignment="1"/>
    <xf numFmtId="0" fontId="16" fillId="0" borderId="0" xfId="0" applyFont="1" applyBorder="1"/>
    <xf numFmtId="0" fontId="20" fillId="0" borderId="0" xfId="0" applyFont="1"/>
    <xf numFmtId="0" fontId="24" fillId="0" borderId="0" xfId="0" applyFont="1" applyBorder="1" applyAlignment="1"/>
    <xf numFmtId="0" fontId="21" fillId="0" borderId="0" xfId="0" applyFont="1"/>
    <xf numFmtId="0" fontId="34" fillId="0" borderId="0" xfId="0" applyFont="1" applyBorder="1" applyAlignment="1"/>
    <xf numFmtId="165" fontId="9" fillId="0" borderId="0" xfId="0" applyNumberFormat="1" applyFont="1"/>
    <xf numFmtId="165" fontId="16" fillId="0" borderId="1" xfId="0" applyNumberFormat="1" applyFont="1" applyBorder="1"/>
    <xf numFmtId="0" fontId="3" fillId="0" borderId="1" xfId="0" applyFont="1" applyBorder="1"/>
    <xf numFmtId="0" fontId="21" fillId="0" borderId="1" xfId="0" applyFont="1" applyBorder="1" applyAlignment="1"/>
    <xf numFmtId="0" fontId="19" fillId="0" borderId="1" xfId="0" applyFont="1" applyBorder="1" applyAlignment="1"/>
    <xf numFmtId="0" fontId="18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0" fillId="0" borderId="1" xfId="0" applyFont="1" applyBorder="1"/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 applyAlignment="1"/>
    <xf numFmtId="0" fontId="9" fillId="0" borderId="1" xfId="0" applyFont="1" applyBorder="1"/>
    <xf numFmtId="0" fontId="16" fillId="0" borderId="1" xfId="0" applyFont="1" applyBorder="1"/>
    <xf numFmtId="0" fontId="13" fillId="0" borderId="0" xfId="0" applyFont="1" applyBorder="1" applyAlignment="1">
      <alignment horizontal="center"/>
    </xf>
    <xf numFmtId="14" fontId="9" fillId="0" borderId="1" xfId="0" applyNumberFormat="1" applyFont="1" applyBorder="1"/>
    <xf numFmtId="0" fontId="12" fillId="0" borderId="0" xfId="0" applyFont="1" applyBorder="1" applyAlignment="1">
      <alignment horizontal="center"/>
    </xf>
    <xf numFmtId="0" fontId="21" fillId="0" borderId="1" xfId="0" applyFont="1" applyBorder="1"/>
    <xf numFmtId="0" fontId="18" fillId="0" borderId="1" xfId="0" applyFont="1" applyBorder="1"/>
    <xf numFmtId="164" fontId="9" fillId="0" borderId="1" xfId="0" applyNumberFormat="1" applyFont="1" applyBorder="1"/>
    <xf numFmtId="0" fontId="9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/>
    <xf numFmtId="0" fontId="35" fillId="2" borderId="1" xfId="0" applyFont="1" applyFill="1" applyBorder="1" applyAlignment="1"/>
    <xf numFmtId="0" fontId="36" fillId="2" borderId="1" xfId="0" applyFont="1" applyFill="1" applyBorder="1"/>
    <xf numFmtId="171" fontId="9" fillId="0" borderId="1" xfId="0" applyNumberFormat="1" applyFont="1" applyBorder="1" applyAlignment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tabSelected="1" workbookViewId="0">
      <selection activeCell="H15" sqref="H15"/>
    </sheetView>
  </sheetViews>
  <sheetFormatPr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256" ht="21.95" customHeight="1" x14ac:dyDescent="0.2">
      <c r="A2" s="40" t="s">
        <v>1</v>
      </c>
      <c r="B2" s="40" t="s">
        <v>2</v>
      </c>
      <c r="C2" s="40" t="s">
        <v>14</v>
      </c>
      <c r="D2" s="40" t="s">
        <v>3</v>
      </c>
      <c r="E2" s="40" t="s">
        <v>43</v>
      </c>
      <c r="F2" s="40" t="s">
        <v>4</v>
      </c>
      <c r="G2" s="40" t="s">
        <v>5</v>
      </c>
      <c r="H2" s="40" t="s">
        <v>6</v>
      </c>
      <c r="I2" s="40" t="s">
        <v>67</v>
      </c>
    </row>
    <row r="3" spans="1:256" ht="21.95" customHeight="1" x14ac:dyDescent="0.2">
      <c r="A3" s="41">
        <v>1</v>
      </c>
      <c r="B3" s="24" t="s">
        <v>15</v>
      </c>
      <c r="C3" s="34" t="str">
        <f>LEFT(B3,2)</f>
        <v>BD</v>
      </c>
      <c r="D3" s="35" t="str">
        <f>RIGHT(B3)</f>
        <v>1</v>
      </c>
      <c r="E3" s="29" t="str">
        <f>MID(B3,3,1)</f>
        <v>A</v>
      </c>
      <c r="F3" s="29">
        <v>9</v>
      </c>
      <c r="G3" s="29">
        <v>7.5</v>
      </c>
      <c r="H3" s="29">
        <v>0</v>
      </c>
      <c r="I3" s="36">
        <f>(F3+G3+H3)/3</f>
        <v>5.5</v>
      </c>
    </row>
    <row r="4" spans="1:256" ht="21.95" customHeight="1" x14ac:dyDescent="0.2">
      <c r="A4" s="41">
        <v>2</v>
      </c>
      <c r="B4" s="29" t="s">
        <v>7</v>
      </c>
      <c r="C4" s="34" t="str">
        <f t="shared" ref="C4:C10" si="0">LEFT(B4,2)</f>
        <v>HS</v>
      </c>
      <c r="D4" s="35" t="str">
        <f t="shared" ref="D4" si="1">RIGHT(B4,1)</f>
        <v>3</v>
      </c>
      <c r="E4" s="29" t="str">
        <f t="shared" ref="E4:E10" si="2">MID(B4,3,1)</f>
        <v>A</v>
      </c>
      <c r="F4" s="29">
        <v>6.5</v>
      </c>
      <c r="G4" s="29">
        <v>7</v>
      </c>
      <c r="H4" s="29">
        <v>6.5</v>
      </c>
      <c r="I4" s="36">
        <f t="shared" ref="I4:I10" si="3">(F4+G4+H4)/3</f>
        <v>6.666666666666667</v>
      </c>
    </row>
    <row r="5" spans="1:256" ht="21.95" customHeight="1" x14ac:dyDescent="0.2">
      <c r="A5" s="41">
        <v>3</v>
      </c>
      <c r="B5" s="29" t="s">
        <v>8</v>
      </c>
      <c r="C5" s="34" t="str">
        <f t="shared" si="0"/>
        <v>CL</v>
      </c>
      <c r="D5" s="35" t="str">
        <f>RIGHT(B5,1)</f>
        <v>3</v>
      </c>
      <c r="E5" s="29" t="str">
        <f t="shared" si="2"/>
        <v>C</v>
      </c>
      <c r="F5" s="29">
        <v>4.5</v>
      </c>
      <c r="G5" s="29">
        <v>4</v>
      </c>
      <c r="H5" s="29">
        <v>5</v>
      </c>
      <c r="I5" s="36">
        <f t="shared" si="3"/>
        <v>4.5</v>
      </c>
    </row>
    <row r="6" spans="1:256" ht="21.95" customHeight="1" x14ac:dyDescent="0.2">
      <c r="A6" s="41">
        <v>4</v>
      </c>
      <c r="B6" s="29" t="s">
        <v>9</v>
      </c>
      <c r="C6" s="34" t="str">
        <f t="shared" si="0"/>
        <v>HS</v>
      </c>
      <c r="D6" s="35" t="str">
        <f>RIGHT(B6,1)</f>
        <v>2</v>
      </c>
      <c r="E6" s="29" t="str">
        <f t="shared" si="2"/>
        <v>B</v>
      </c>
      <c r="F6" s="29">
        <v>6</v>
      </c>
      <c r="G6" s="29">
        <v>8.5</v>
      </c>
      <c r="H6" s="29">
        <v>5.5</v>
      </c>
      <c r="I6" s="36">
        <f t="shared" si="3"/>
        <v>6.666666666666667</v>
      </c>
    </row>
    <row r="7" spans="1:256" ht="21.95" customHeight="1" x14ac:dyDescent="0.2">
      <c r="A7" s="41">
        <v>5</v>
      </c>
      <c r="B7" s="29" t="s">
        <v>10</v>
      </c>
      <c r="C7" s="34" t="str">
        <f t="shared" si="0"/>
        <v>CL</v>
      </c>
      <c r="D7" s="35" t="str">
        <f>RIGHT(B7,1)</f>
        <v>1</v>
      </c>
      <c r="E7" s="29" t="str">
        <f t="shared" si="2"/>
        <v>B</v>
      </c>
      <c r="F7" s="29">
        <v>9</v>
      </c>
      <c r="G7" s="29">
        <v>5</v>
      </c>
      <c r="H7" s="29">
        <v>5.5</v>
      </c>
      <c r="I7" s="36">
        <f t="shared" si="3"/>
        <v>6.5</v>
      </c>
    </row>
    <row r="8" spans="1:256" ht="21.95" customHeight="1" x14ac:dyDescent="0.2">
      <c r="A8" s="41">
        <v>6</v>
      </c>
      <c r="B8" s="29" t="s">
        <v>11</v>
      </c>
      <c r="C8" s="34" t="str">
        <f t="shared" si="0"/>
        <v>BD</v>
      </c>
      <c r="D8" s="35" t="str">
        <f>RIGHT(B8,1)</f>
        <v>3</v>
      </c>
      <c r="E8" s="29" t="str">
        <f t="shared" si="2"/>
        <v>B</v>
      </c>
      <c r="F8" s="29">
        <v>6.5</v>
      </c>
      <c r="G8" s="29">
        <v>6.5</v>
      </c>
      <c r="H8" s="29">
        <v>5.5</v>
      </c>
      <c r="I8" s="36">
        <f t="shared" si="3"/>
        <v>6.166666666666667</v>
      </c>
    </row>
    <row r="9" spans="1:256" ht="21.95" customHeight="1" x14ac:dyDescent="0.2">
      <c r="A9" s="41">
        <v>7</v>
      </c>
      <c r="B9" s="29" t="s">
        <v>12</v>
      </c>
      <c r="C9" s="34" t="str">
        <f t="shared" si="0"/>
        <v>HS</v>
      </c>
      <c r="D9" s="35" t="str">
        <f>RIGHT(B9,1)</f>
        <v>2</v>
      </c>
      <c r="E9" s="29" t="str">
        <f t="shared" si="2"/>
        <v>A</v>
      </c>
      <c r="F9" s="29">
        <v>8</v>
      </c>
      <c r="G9" s="29">
        <v>7.5</v>
      </c>
      <c r="H9" s="29">
        <v>3</v>
      </c>
      <c r="I9" s="36">
        <f t="shared" si="3"/>
        <v>6.166666666666667</v>
      </c>
    </row>
    <row r="10" spans="1:256" ht="21.95" customHeight="1" x14ac:dyDescent="0.2">
      <c r="A10" s="41">
        <v>8</v>
      </c>
      <c r="B10" s="29" t="s">
        <v>13</v>
      </c>
      <c r="C10" s="34" t="str">
        <f t="shared" si="0"/>
        <v>CL</v>
      </c>
      <c r="D10" s="35" t="str">
        <f>RIGHT(B10,1)</f>
        <v>2</v>
      </c>
      <c r="E10" s="29" t="str">
        <f t="shared" si="2"/>
        <v>C</v>
      </c>
      <c r="F10" s="29">
        <v>6.5</v>
      </c>
      <c r="G10" s="29">
        <v>5.5</v>
      </c>
      <c r="H10" s="29">
        <v>3</v>
      </c>
      <c r="I10" s="36">
        <f t="shared" si="3"/>
        <v>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1" t="s">
        <v>34</v>
      </c>
    </row>
    <row r="15" spans="1:256" ht="21.95" customHeight="1" x14ac:dyDescent="0.2">
      <c r="A15" s="1" t="s">
        <v>29</v>
      </c>
      <c r="L15" s="29"/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30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32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68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A3" activeCellId="1" sqref="A3 A3:H3"/>
    </sheetView>
  </sheetViews>
  <sheetFormatPr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7.5703125" style="1" bestFit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31" t="s">
        <v>17</v>
      </c>
      <c r="B1" s="31"/>
      <c r="C1" s="31"/>
      <c r="D1" s="31"/>
      <c r="E1" s="31"/>
      <c r="F1" s="31"/>
      <c r="G1" s="31"/>
      <c r="H1" s="31"/>
      <c r="I1" s="31"/>
    </row>
    <row r="2" spans="1:10" ht="20.100000000000001" customHeight="1" x14ac:dyDescent="0.35">
      <c r="A2" s="7"/>
      <c r="B2" s="7"/>
      <c r="C2" s="7"/>
      <c r="D2" s="7"/>
      <c r="E2" s="7"/>
      <c r="F2" s="12" t="s">
        <v>40</v>
      </c>
      <c r="G2" s="7">
        <v>19280</v>
      </c>
      <c r="H2" s="7"/>
    </row>
    <row r="3" spans="1:10" ht="40.5" customHeight="1" x14ac:dyDescent="0.2">
      <c r="A3" s="39" t="s">
        <v>1</v>
      </c>
      <c r="B3" s="39" t="s">
        <v>18</v>
      </c>
      <c r="C3" s="39" t="s">
        <v>55</v>
      </c>
      <c r="D3" s="39" t="s">
        <v>54</v>
      </c>
      <c r="E3" s="39" t="s">
        <v>56</v>
      </c>
      <c r="F3" s="39" t="s">
        <v>19</v>
      </c>
      <c r="G3" s="39" t="s">
        <v>42</v>
      </c>
      <c r="H3" s="39" t="s">
        <v>41</v>
      </c>
    </row>
    <row r="4" spans="1:10" ht="20.100000000000001" customHeight="1" x14ac:dyDescent="0.2">
      <c r="A4" s="37">
        <v>1</v>
      </c>
      <c r="B4" s="24" t="s">
        <v>45</v>
      </c>
      <c r="C4" s="25" t="str">
        <f>LEFT(B4,2)</f>
        <v>PE</v>
      </c>
      <c r="D4" s="26" t="str">
        <f>MID(B4,3,1)</f>
        <v>L</v>
      </c>
      <c r="E4" s="27" t="str">
        <f>MID(B4,4,1)</f>
        <v>N</v>
      </c>
      <c r="F4" s="28">
        <f>MID(B4,5,LEN(B4)-4)*1</f>
        <v>20</v>
      </c>
      <c r="G4" s="29">
        <v>5000</v>
      </c>
      <c r="H4" s="14">
        <f>F4*G4</f>
        <v>100000</v>
      </c>
      <c r="I4" s="8"/>
      <c r="J4" s="8"/>
    </row>
    <row r="5" spans="1:10" ht="20.100000000000001" customHeight="1" x14ac:dyDescent="0.2">
      <c r="A5" s="37">
        <v>2</v>
      </c>
      <c r="B5" s="29" t="s">
        <v>46</v>
      </c>
      <c r="C5" s="25" t="str">
        <f t="shared" ref="C5:C12" si="0">LEFT(B5,2)</f>
        <v>CO</v>
      </c>
      <c r="D5" s="26" t="str">
        <f t="shared" ref="D5:D12" si="1">MID(B5,3,1)</f>
        <v>C</v>
      </c>
      <c r="E5" s="27" t="str">
        <f t="shared" ref="E5:E12" si="2">MID(B5,4,1)</f>
        <v>N</v>
      </c>
      <c r="F5" s="28">
        <f t="shared" ref="F5:F12" si="3">MID(B5,5,LEN(B5)-4)*1</f>
        <v>140</v>
      </c>
      <c r="G5" s="29">
        <v>6000</v>
      </c>
      <c r="H5" s="14">
        <f t="shared" ref="H5:H12" si="4">F5*G5</f>
        <v>840000</v>
      </c>
    </row>
    <row r="6" spans="1:10" ht="20.100000000000001" customHeight="1" x14ac:dyDescent="0.2">
      <c r="A6" s="37">
        <v>3</v>
      </c>
      <c r="B6" s="29" t="s">
        <v>47</v>
      </c>
      <c r="C6" s="25" t="str">
        <f t="shared" si="0"/>
        <v>FA</v>
      </c>
      <c r="D6" s="26" t="str">
        <f t="shared" si="1"/>
        <v>C</v>
      </c>
      <c r="E6" s="27" t="str">
        <f t="shared" si="2"/>
        <v>N</v>
      </c>
      <c r="F6" s="28">
        <f t="shared" si="3"/>
        <v>170</v>
      </c>
      <c r="G6" s="29">
        <v>7000</v>
      </c>
      <c r="H6" s="14">
        <f t="shared" si="4"/>
        <v>1190000</v>
      </c>
    </row>
    <row r="7" spans="1:10" ht="20.100000000000001" customHeight="1" x14ac:dyDescent="0.2">
      <c r="A7" s="37">
        <v>4</v>
      </c>
      <c r="B7" s="29" t="s">
        <v>48</v>
      </c>
      <c r="C7" s="25" t="str">
        <f t="shared" si="0"/>
        <v>FA</v>
      </c>
      <c r="D7" s="26" t="str">
        <f t="shared" si="1"/>
        <v>L</v>
      </c>
      <c r="E7" s="27" t="str">
        <f t="shared" si="2"/>
        <v>N</v>
      </c>
      <c r="F7" s="28">
        <f t="shared" si="3"/>
        <v>1010</v>
      </c>
      <c r="G7" s="29">
        <v>8000</v>
      </c>
      <c r="H7" s="14">
        <f t="shared" si="4"/>
        <v>8080000</v>
      </c>
    </row>
    <row r="8" spans="1:10" ht="20.100000000000001" customHeight="1" x14ac:dyDescent="0.2">
      <c r="A8" s="37">
        <v>5</v>
      </c>
      <c r="B8" s="29" t="s">
        <v>49</v>
      </c>
      <c r="C8" s="25" t="str">
        <f t="shared" si="0"/>
        <v>PE</v>
      </c>
      <c r="D8" s="26" t="str">
        <f t="shared" si="1"/>
        <v>C</v>
      </c>
      <c r="E8" s="27" t="str">
        <f t="shared" si="2"/>
        <v>X</v>
      </c>
      <c r="F8" s="28">
        <f t="shared" si="3"/>
        <v>50</v>
      </c>
      <c r="G8" s="29">
        <v>9000</v>
      </c>
      <c r="H8" s="14">
        <f t="shared" si="4"/>
        <v>450000</v>
      </c>
    </row>
    <row r="9" spans="1:10" ht="20.100000000000001" customHeight="1" x14ac:dyDescent="0.2">
      <c r="A9" s="37">
        <v>6</v>
      </c>
      <c r="B9" s="29" t="s">
        <v>50</v>
      </c>
      <c r="C9" s="25" t="str">
        <f t="shared" si="0"/>
        <v>PE</v>
      </c>
      <c r="D9" s="26" t="str">
        <f t="shared" si="1"/>
        <v>C</v>
      </c>
      <c r="E9" s="27" t="str">
        <f t="shared" si="2"/>
        <v>N</v>
      </c>
      <c r="F9" s="28">
        <f t="shared" si="3"/>
        <v>280</v>
      </c>
      <c r="G9" s="29">
        <v>5000</v>
      </c>
      <c r="H9" s="14">
        <f t="shared" si="4"/>
        <v>1400000</v>
      </c>
    </row>
    <row r="10" spans="1:10" ht="20.100000000000001" customHeight="1" x14ac:dyDescent="0.2">
      <c r="A10" s="37">
        <v>7</v>
      </c>
      <c r="B10" s="29" t="s">
        <v>51</v>
      </c>
      <c r="C10" s="25" t="str">
        <f t="shared" si="0"/>
        <v>SP</v>
      </c>
      <c r="D10" s="26" t="str">
        <f t="shared" si="1"/>
        <v>L</v>
      </c>
      <c r="E10" s="27" t="str">
        <f t="shared" si="2"/>
        <v>N</v>
      </c>
      <c r="F10" s="28">
        <f t="shared" si="3"/>
        <v>1325</v>
      </c>
      <c r="G10" s="29">
        <v>6000</v>
      </c>
      <c r="H10" s="14">
        <f t="shared" si="4"/>
        <v>7950000</v>
      </c>
      <c r="I10" s="13"/>
    </row>
    <row r="11" spans="1:10" ht="20.100000000000001" customHeight="1" x14ac:dyDescent="0.2">
      <c r="A11" s="37">
        <v>8</v>
      </c>
      <c r="B11" s="29" t="s">
        <v>52</v>
      </c>
      <c r="C11" s="25" t="str">
        <f t="shared" si="0"/>
        <v>SP</v>
      </c>
      <c r="D11" s="26" t="str">
        <f t="shared" si="1"/>
        <v>L</v>
      </c>
      <c r="E11" s="27" t="str">
        <f t="shared" si="2"/>
        <v>X</v>
      </c>
      <c r="F11" s="28">
        <f t="shared" si="3"/>
        <v>90</v>
      </c>
      <c r="G11" s="29">
        <v>7000</v>
      </c>
      <c r="H11" s="14">
        <f t="shared" si="4"/>
        <v>630000</v>
      </c>
    </row>
    <row r="12" spans="1:10" ht="20.100000000000001" customHeight="1" x14ac:dyDescent="0.2">
      <c r="A12" s="37">
        <v>9</v>
      </c>
      <c r="B12" s="29" t="s">
        <v>53</v>
      </c>
      <c r="C12" s="25" t="str">
        <f t="shared" si="0"/>
        <v>CO</v>
      </c>
      <c r="D12" s="26" t="str">
        <f t="shared" si="1"/>
        <v>C</v>
      </c>
      <c r="E12" s="27" t="str">
        <f t="shared" si="2"/>
        <v>N</v>
      </c>
      <c r="F12" s="28">
        <f t="shared" si="3"/>
        <v>150</v>
      </c>
      <c r="G12" s="29">
        <v>8000</v>
      </c>
      <c r="H12" s="14">
        <f t="shared" si="4"/>
        <v>1200000</v>
      </c>
    </row>
    <row r="13" spans="1:10" ht="20.100000000000001" customHeight="1" x14ac:dyDescent="0.2">
      <c r="A13" s="37">
        <v>10</v>
      </c>
      <c r="B13" s="29"/>
      <c r="C13" s="29"/>
      <c r="D13" s="29"/>
      <c r="E13" s="29" t="s">
        <v>38</v>
      </c>
      <c r="F13" s="30">
        <f>SUM(F4:F12)</f>
        <v>3235</v>
      </c>
      <c r="G13" s="30"/>
      <c r="H13" s="14">
        <f>SUM(H4:H12)</f>
        <v>21840000</v>
      </c>
    </row>
    <row r="14" spans="1:10" ht="20.100000000000001" customHeight="1" x14ac:dyDescent="0.2">
      <c r="A14" s="5" t="s">
        <v>26</v>
      </c>
    </row>
    <row r="15" spans="1:10" ht="20.100000000000001" customHeight="1" x14ac:dyDescent="0.2">
      <c r="A15" s="5"/>
    </row>
    <row r="16" spans="1:10" ht="20.100000000000001" customHeight="1" x14ac:dyDescent="0.2">
      <c r="A16" s="1" t="s">
        <v>35</v>
      </c>
    </row>
    <row r="17" spans="1:1" ht="20.100000000000001" customHeight="1" x14ac:dyDescent="0.2">
      <c r="A17" s="1" t="s">
        <v>39</v>
      </c>
    </row>
    <row r="18" spans="1:1" ht="20.100000000000001" customHeight="1" x14ac:dyDescent="0.2">
      <c r="A18" s="1" t="s">
        <v>30</v>
      </c>
    </row>
    <row r="19" spans="1:1" ht="20.100000000000001" customHeight="1" x14ac:dyDescent="0.2">
      <c r="A19" s="4" t="s">
        <v>71</v>
      </c>
    </row>
    <row r="20" spans="1:1" ht="20.100000000000001" customHeight="1" x14ac:dyDescent="0.2">
      <c r="A20" s="1" t="s">
        <v>69</v>
      </c>
    </row>
  </sheetData>
  <mergeCells count="1">
    <mergeCell ref="A1:I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115" workbookViewId="0">
      <selection activeCell="I3" activeCellId="9" sqref="A3 A3 B3 C3 D3 E3 F3 G3 H3 I3"/>
    </sheetView>
  </sheetViews>
  <sheetFormatPr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customWidth="1"/>
    <col min="9" max="9" width="16.7109375" style="1" bestFit="1" customWidth="1"/>
    <col min="10" max="16384" width="9.140625" style="1"/>
  </cols>
  <sheetData>
    <row r="1" spans="1:9" ht="20.100000000000001" customHeight="1" x14ac:dyDescent="0.35">
      <c r="A1" s="22" t="s">
        <v>20</v>
      </c>
      <c r="B1" s="22"/>
      <c r="C1" s="22"/>
      <c r="D1" s="22"/>
      <c r="E1" s="22"/>
      <c r="F1" s="21"/>
      <c r="G1" s="6"/>
      <c r="H1" s="6"/>
      <c r="I1" s="6"/>
    </row>
    <row r="2" spans="1:9" ht="20.100000000000001" customHeight="1" x14ac:dyDescent="0.35">
      <c r="A2" s="6"/>
      <c r="B2" s="6"/>
      <c r="C2" s="6"/>
      <c r="D2" s="6"/>
      <c r="E2" s="21"/>
      <c r="F2" s="6"/>
      <c r="G2" s="10" t="s">
        <v>40</v>
      </c>
      <c r="H2" s="23">
        <v>19530</v>
      </c>
      <c r="I2" s="6"/>
    </row>
    <row r="3" spans="1:9" ht="20.100000000000001" customHeight="1" x14ac:dyDescent="0.2">
      <c r="A3" s="38" t="s">
        <v>1</v>
      </c>
      <c r="B3" s="38" t="s">
        <v>21</v>
      </c>
      <c r="C3" s="38" t="s">
        <v>23</v>
      </c>
      <c r="D3" s="38" t="s">
        <v>70</v>
      </c>
      <c r="E3" s="38" t="s">
        <v>24</v>
      </c>
      <c r="F3" s="38" t="s">
        <v>22</v>
      </c>
      <c r="G3" s="38" t="s">
        <v>19</v>
      </c>
      <c r="H3" s="38" t="s">
        <v>42</v>
      </c>
      <c r="I3" s="38" t="s">
        <v>41</v>
      </c>
    </row>
    <row r="4" spans="1:9" ht="20.100000000000001" customHeight="1" x14ac:dyDescent="0.2">
      <c r="A4" s="20">
        <v>1</v>
      </c>
      <c r="B4" s="15" t="s">
        <v>64</v>
      </c>
      <c r="C4" s="16" t="str">
        <f>LEFT(B4,1)</f>
        <v>B</v>
      </c>
      <c r="D4" s="17" t="str">
        <f>MID(B4,2,1)</f>
        <v>X</v>
      </c>
      <c r="E4" s="18" t="str">
        <f>MID(B4,3,3)</f>
        <v>CPD</v>
      </c>
      <c r="F4" s="32">
        <v>40076</v>
      </c>
      <c r="G4" s="19" t="str">
        <f>MID(B4,6,LEN(B4)-5)</f>
        <v>100</v>
      </c>
      <c r="H4" s="19">
        <v>1000</v>
      </c>
      <c r="I4" s="14">
        <f>G4*H4*$H$2</f>
        <v>1953000000</v>
      </c>
    </row>
    <row r="5" spans="1:9" ht="20.100000000000001" customHeight="1" x14ac:dyDescent="0.2">
      <c r="A5" s="20">
        <v>2</v>
      </c>
      <c r="B5" s="19" t="s">
        <v>57</v>
      </c>
      <c r="C5" s="16" t="str">
        <f t="shared" ref="C5:C11" si="0">LEFT(B5,1)</f>
        <v>N</v>
      </c>
      <c r="D5" s="17" t="str">
        <f t="shared" ref="D5:D11" si="1">MID(B5,2,1)</f>
        <v>X</v>
      </c>
      <c r="E5" s="18" t="str">
        <f t="shared" ref="E5:E11" si="2">MID(B5,3,3)</f>
        <v>MGI</v>
      </c>
      <c r="F5" s="32">
        <v>40112</v>
      </c>
      <c r="G5" s="19" t="str">
        <f t="shared" ref="G5:G11" si="3">MID(B5,6,LEN(B5)-5)</f>
        <v>50</v>
      </c>
      <c r="H5" s="19">
        <v>2000</v>
      </c>
      <c r="I5" s="14">
        <f t="shared" ref="I5:I11" si="4">G5*H5*$H$2</f>
        <v>1953000000</v>
      </c>
    </row>
    <row r="6" spans="1:9" ht="20.100000000000001" customHeight="1" x14ac:dyDescent="0.2">
      <c r="A6" s="20">
        <v>3</v>
      </c>
      <c r="B6" s="19" t="s">
        <v>58</v>
      </c>
      <c r="C6" s="16" t="str">
        <f t="shared" si="0"/>
        <v>P</v>
      </c>
      <c r="D6" s="17" t="str">
        <f t="shared" si="1"/>
        <v>N</v>
      </c>
      <c r="E6" s="18" t="str">
        <f t="shared" si="2"/>
        <v>TIV</v>
      </c>
      <c r="F6" s="32">
        <v>40142</v>
      </c>
      <c r="G6" s="19" t="str">
        <f t="shared" si="3"/>
        <v>65</v>
      </c>
      <c r="H6" s="19">
        <v>3000</v>
      </c>
      <c r="I6" s="14">
        <f t="shared" si="4"/>
        <v>3808350000</v>
      </c>
    </row>
    <row r="7" spans="1:9" ht="20.100000000000001" customHeight="1" x14ac:dyDescent="0.2">
      <c r="A7" s="20">
        <v>4</v>
      </c>
      <c r="B7" s="19" t="s">
        <v>59</v>
      </c>
      <c r="C7" s="16" t="str">
        <f t="shared" si="0"/>
        <v>T</v>
      </c>
      <c r="D7" s="17" t="str">
        <f t="shared" si="1"/>
        <v>N</v>
      </c>
      <c r="E7" s="18" t="str">
        <f t="shared" si="2"/>
        <v>MGI</v>
      </c>
      <c r="F7" s="32">
        <v>40142</v>
      </c>
      <c r="G7" s="19" t="str">
        <f t="shared" si="3"/>
        <v>30</v>
      </c>
      <c r="H7" s="19">
        <v>4000</v>
      </c>
      <c r="I7" s="14">
        <f t="shared" si="4"/>
        <v>2343600000</v>
      </c>
    </row>
    <row r="8" spans="1:9" ht="20.100000000000001" customHeight="1" x14ac:dyDescent="0.2">
      <c r="A8" s="20">
        <v>5</v>
      </c>
      <c r="B8" s="19" t="s">
        <v>60</v>
      </c>
      <c r="C8" s="16" t="str">
        <f t="shared" si="0"/>
        <v>N</v>
      </c>
      <c r="D8" s="17" t="str">
        <f t="shared" si="1"/>
        <v>X</v>
      </c>
      <c r="E8" s="18" t="str">
        <f t="shared" si="2"/>
        <v>SCS</v>
      </c>
      <c r="F8" s="32">
        <v>39869</v>
      </c>
      <c r="G8" s="19" t="str">
        <f t="shared" si="3"/>
        <v>300</v>
      </c>
      <c r="H8" s="19">
        <v>1500</v>
      </c>
      <c r="I8" s="14">
        <f t="shared" si="4"/>
        <v>8788500000</v>
      </c>
    </row>
    <row r="9" spans="1:9" ht="20.100000000000001" customHeight="1" x14ac:dyDescent="0.2">
      <c r="A9" s="20">
        <v>6</v>
      </c>
      <c r="B9" s="19" t="s">
        <v>61</v>
      </c>
      <c r="C9" s="16" t="str">
        <f t="shared" si="0"/>
        <v>T</v>
      </c>
      <c r="D9" s="17" t="str">
        <f t="shared" si="1"/>
        <v>N</v>
      </c>
      <c r="E9" s="18" t="str">
        <f t="shared" si="2"/>
        <v>CPD</v>
      </c>
      <c r="F9" s="32">
        <v>39828</v>
      </c>
      <c r="G9" s="19" t="str">
        <f t="shared" si="3"/>
        <v>500</v>
      </c>
      <c r="H9" s="19">
        <v>2500</v>
      </c>
      <c r="I9" s="14">
        <f t="shared" si="4"/>
        <v>24412500000</v>
      </c>
    </row>
    <row r="10" spans="1:9" ht="20.100000000000001" customHeight="1" x14ac:dyDescent="0.2">
      <c r="A10" s="20">
        <v>7</v>
      </c>
      <c r="B10" s="19" t="s">
        <v>62</v>
      </c>
      <c r="C10" s="16" t="str">
        <f t="shared" si="0"/>
        <v>P</v>
      </c>
      <c r="D10" s="17" t="str">
        <f t="shared" si="1"/>
        <v>X</v>
      </c>
      <c r="E10" s="18" t="str">
        <f t="shared" si="2"/>
        <v>TIV</v>
      </c>
      <c r="F10" s="32">
        <v>39887</v>
      </c>
      <c r="G10" s="19" t="str">
        <f t="shared" si="3"/>
        <v>450</v>
      </c>
      <c r="H10" s="19">
        <v>3500</v>
      </c>
      <c r="I10" s="14">
        <f t="shared" si="4"/>
        <v>30759750000</v>
      </c>
    </row>
    <row r="11" spans="1:9" ht="20.100000000000001" customHeight="1" x14ac:dyDescent="0.2">
      <c r="A11" s="20">
        <v>8</v>
      </c>
      <c r="B11" s="19" t="s">
        <v>63</v>
      </c>
      <c r="C11" s="16" t="str">
        <f t="shared" si="0"/>
        <v>N</v>
      </c>
      <c r="D11" s="17" t="str">
        <f t="shared" si="1"/>
        <v>N</v>
      </c>
      <c r="E11" s="18" t="str">
        <f t="shared" si="2"/>
        <v>MGI</v>
      </c>
      <c r="F11" s="32">
        <v>40083</v>
      </c>
      <c r="G11" s="19" t="str">
        <f t="shared" si="3"/>
        <v>320</v>
      </c>
      <c r="H11" s="19">
        <v>4500</v>
      </c>
      <c r="I11" s="14">
        <f t="shared" si="4"/>
        <v>28123200000</v>
      </c>
    </row>
    <row r="12" spans="1:9" ht="20.100000000000001" customHeight="1" x14ac:dyDescent="0.2">
      <c r="G12" s="9" t="s">
        <v>16</v>
      </c>
      <c r="I12" s="11" t="s">
        <v>44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36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65</v>
      </c>
    </row>
    <row r="18" spans="1:5" ht="20.100000000000001" customHeight="1" x14ac:dyDescent="0.2">
      <c r="A18" s="1" t="s">
        <v>31</v>
      </c>
    </row>
    <row r="19" spans="1:5" ht="20.100000000000001" customHeight="1" x14ac:dyDescent="0.2">
      <c r="A19" s="3" t="s">
        <v>37</v>
      </c>
      <c r="B19" s="2"/>
      <c r="C19" s="2"/>
      <c r="D19" s="2"/>
      <c r="E19" s="2"/>
    </row>
    <row r="20" spans="1:5" ht="20.100000000000001" customHeight="1" x14ac:dyDescent="0.2">
      <c r="A20" s="1" t="s">
        <v>33</v>
      </c>
      <c r="B20" s="2"/>
      <c r="C20" s="2"/>
      <c r="D20" s="2"/>
      <c r="E20" s="2"/>
    </row>
    <row r="21" spans="1:5" ht="20.100000000000001" customHeight="1" x14ac:dyDescent="0.2">
      <c r="A21" s="3" t="s">
        <v>66</v>
      </c>
    </row>
  </sheetData>
  <mergeCells count="1">
    <mergeCell ref="A1:E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2023-09-16T09:58:18Z</dcterms:modified>
</cp:coreProperties>
</file>