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075E133-5BE5-4874-A20A-9E6ADC9E56FE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5" i="3" l="1"/>
  <c r="I5" i="3" s="1"/>
  <c r="G6" i="3"/>
  <c r="I6" i="3" s="1"/>
  <c r="G7" i="3"/>
  <c r="G8" i="3"/>
  <c r="I8" i="3" s="1"/>
  <c r="G9" i="3"/>
  <c r="I9" i="3" s="1"/>
  <c r="G10" i="3"/>
  <c r="I10" i="3" s="1"/>
  <c r="G11" i="3"/>
  <c r="I11" i="3" s="1"/>
  <c r="G4" i="3"/>
  <c r="I4" i="3" s="1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H13" i="2" l="1"/>
  <c r="F13" i="2"/>
  <c r="G12" i="3"/>
  <c r="I7" i="3"/>
  <c r="I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<sst xmlns="http://schemas.openxmlformats.org/spreadsheetml/2006/main" count="500" uniqueCount="70">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</sst>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\ &quot;đồng&quot;"/>
    <numFmt numFmtId="168" formatCode="dd/mm/yyyy"/>
    <numFmt numFmtId="170" formatCode="00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0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5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12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170" fontId="1" fillId="0" borderId="1" xfId="0" quotePrefix="1" applyNumberFormat="1" applyFont="1" applyBorder="1"/>
    <xf numFmtId="0" fontId="35" fillId="2" borderId="1" xfId="0" applyFont="1" applyFill="1" applyBorder="1" applyAlignme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34" fillId="0" borderId="1" xfId="0" applyFont="1" applyBorder="1"/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5" fontId="16" fillId="0" borderId="1" xfId="0" applyNumberFormat="1" applyFont="1" applyBorder="1"/>
    <xf numFmtId="0" fontId="14" fillId="0" borderId="1" xfId="0" applyFont="1" applyBorder="1"/>
    <xf numFmtId="0" fontId="24" fillId="0" borderId="1" xfId="0" applyFont="1" applyBorder="1"/>
    <xf numFmtId="0" fontId="3" fillId="0" borderId="1" xfId="0" applyFont="1" applyBorder="1"/>
    <xf numFmtId="168" fontId="1" fillId="0" borderId="1" xfId="0" applyNumberFormat="1" applyFont="1" applyBorder="1"/>
    <xf numFmtId="0" fontId="20" fillId="0" borderId="1" xfId="0" applyFont="1" applyBorder="1"/>
    <xf numFmtId="0" fontId="2" fillId="2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4" fillId="0" borderId="0" xfId="0" applyFont="1" applyBorder="1"/>
    <xf numFmtId="0" fontId="16" fillId="0" borderId="1" xfId="0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K9" sqref="K9"/>
    </sheetView>
  </sheetViews>
  <sheetFormatPr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7" t="s">
        <v>0</v>
      </c>
      <c r="B1" s="7"/>
      <c r="C1" s="7"/>
      <c r="D1" s="7"/>
      <c r="E1" s="7"/>
      <c r="F1" s="7"/>
      <c r="G1" s="7"/>
      <c r="H1" s="7"/>
      <c r="I1" s="8"/>
    </row>
    <row r="2" spans="1:256" ht="21.95" customHeight="1" x14ac:dyDescent="0.2">
      <c r="A2" s="15" t="s">
        <v>1</v>
      </c>
      <c r="B2" s="15" t="s">
        <v>2</v>
      </c>
      <c r="C2" s="15" t="s">
        <v>14</v>
      </c>
      <c r="D2" s="15" t="s">
        <v>3</v>
      </c>
      <c r="E2" s="15" t="s">
        <v>42</v>
      </c>
      <c r="F2" s="15" t="s">
        <v>4</v>
      </c>
      <c r="G2" s="15" t="s">
        <v>5</v>
      </c>
      <c r="H2" s="15" t="s">
        <v>6</v>
      </c>
      <c r="I2" s="15" t="s">
        <v>65</v>
      </c>
    </row>
    <row r="3" spans="1:256" ht="21.95" customHeight="1" x14ac:dyDescent="0.2">
      <c r="A3" s="14">
        <v>3</v>
      </c>
      <c r="B3" s="8" t="s">
        <v>8</v>
      </c>
      <c r="C3" s="11" t="str">
        <f>LEFT(B3,2)</f>
        <v>CL</v>
      </c>
      <c r="D3" s="12" t="str">
        <f>RIGHT(B3,1)</f>
        <v>3</v>
      </c>
      <c r="E3" s="13" t="str">
        <f>MID(B3,3,1)</f>
        <v>C</v>
      </c>
      <c r="F3" s="8">
        <v>4.5</v>
      </c>
      <c r="G3" s="8">
        <v>4</v>
      </c>
      <c r="H3" s="8">
        <v>5</v>
      </c>
      <c r="I3" s="8">
        <f>(F3+G3+H3)/3</f>
        <v>4.5</v>
      </c>
    </row>
    <row r="4" spans="1:256" ht="21.95" customHeight="1" x14ac:dyDescent="0.2">
      <c r="A4" s="14">
        <v>4</v>
      </c>
      <c r="B4" s="8" t="s">
        <v>9</v>
      </c>
      <c r="C4" s="11" t="str">
        <f>LEFT(B4,2)</f>
        <v>HS</v>
      </c>
      <c r="D4" s="12" t="str">
        <f>RIGHT(B4,1)</f>
        <v>2</v>
      </c>
      <c r="E4" s="13" t="str">
        <f>MID(B4,3,1)</f>
        <v>B</v>
      </c>
      <c r="F4" s="8">
        <v>6</v>
      </c>
      <c r="G4" s="8">
        <v>8.5</v>
      </c>
      <c r="H4" s="8">
        <v>5.5</v>
      </c>
      <c r="I4" s="8">
        <f>(F4+G4+H4)/3</f>
        <v>6.666666666666667</v>
      </c>
    </row>
    <row r="5" spans="1:256" ht="21.95" customHeight="1" x14ac:dyDescent="0.2">
      <c r="A5" s="14">
        <v>8</v>
      </c>
      <c r="B5" s="8" t="s">
        <v>13</v>
      </c>
      <c r="C5" s="11" t="str">
        <f>LEFT(B5,2)</f>
        <v>CL</v>
      </c>
      <c r="D5" s="12" t="str">
        <f>RIGHT(B5,1)</f>
        <v>2</v>
      </c>
      <c r="E5" s="13" t="str">
        <f>MID(B5,3,1)</f>
        <v>C</v>
      </c>
      <c r="F5" s="8">
        <v>6.5</v>
      </c>
      <c r="G5" s="8">
        <v>5.5</v>
      </c>
      <c r="H5" s="8">
        <v>3</v>
      </c>
      <c r="I5" s="8">
        <f>(F5+G5+H5)/3</f>
        <v>5</v>
      </c>
    </row>
    <row r="6" spans="1:256" ht="21.95" customHeight="1" x14ac:dyDescent="0.2">
      <c r="A6" s="14">
        <v>6</v>
      </c>
      <c r="B6" s="8" t="s">
        <v>11</v>
      </c>
      <c r="C6" s="11" t="str">
        <f>LEFT(B6,2)</f>
        <v>BD</v>
      </c>
      <c r="D6" s="12" t="str">
        <f>RIGHT(B6,1)</f>
        <v>3</v>
      </c>
      <c r="E6" s="13" t="str">
        <f>MID(B6,3,1)</f>
        <v>B</v>
      </c>
      <c r="F6" s="8">
        <v>6.5</v>
      </c>
      <c r="G6" s="8">
        <v>6.5</v>
      </c>
      <c r="H6" s="8">
        <v>5.5</v>
      </c>
      <c r="I6" s="8">
        <f>(F6+G6+H6)/3</f>
        <v>6.166666666666667</v>
      </c>
    </row>
    <row r="7" spans="1:256" ht="21.95" customHeight="1" x14ac:dyDescent="0.2">
      <c r="A7" s="14">
        <v>2</v>
      </c>
      <c r="B7" s="8" t="s">
        <v>7</v>
      </c>
      <c r="C7" s="11" t="str">
        <f>LEFT(B7,2)</f>
        <v>HS</v>
      </c>
      <c r="D7" s="12" t="str">
        <f>RIGHT(B7,1)</f>
        <v>3</v>
      </c>
      <c r="E7" s="13" t="str">
        <f>MID(B7,3,1)</f>
        <v>A</v>
      </c>
      <c r="F7" s="8">
        <v>6.5</v>
      </c>
      <c r="G7" s="8">
        <v>7</v>
      </c>
      <c r="H7" s="8">
        <v>6.5</v>
      </c>
      <c r="I7" s="8">
        <f>(F7+G7+H7)/3</f>
        <v>6.666666666666667</v>
      </c>
    </row>
    <row r="8" spans="1:256" ht="21.95" customHeight="1" x14ac:dyDescent="0.2">
      <c r="A8" s="14">
        <v>7</v>
      </c>
      <c r="B8" s="8" t="s">
        <v>12</v>
      </c>
      <c r="C8" s="11" t="str">
        <f>LEFT(B8,2)</f>
        <v>HS</v>
      </c>
      <c r="D8" s="12" t="str">
        <f>RIGHT(B8,1)</f>
        <v>2</v>
      </c>
      <c r="E8" s="13" t="str">
        <f>MID(B8,3,1)</f>
        <v>A</v>
      </c>
      <c r="F8" s="8">
        <v>8</v>
      </c>
      <c r="G8" s="8">
        <v>7.5</v>
      </c>
      <c r="H8" s="8">
        <v>3</v>
      </c>
      <c r="I8" s="8">
        <f>(F8+G8+H8)/3</f>
        <v>6.166666666666667</v>
      </c>
    </row>
    <row r="9" spans="1:256" ht="21.95" customHeight="1" x14ac:dyDescent="0.2">
      <c r="A9" s="14">
        <v>5</v>
      </c>
      <c r="B9" s="8" t="s">
        <v>10</v>
      </c>
      <c r="C9" s="11" t="str">
        <f>LEFT(B9,2)</f>
        <v>CL</v>
      </c>
      <c r="D9" s="12" t="str">
        <f>RIGHT(B9,1)</f>
        <v>1</v>
      </c>
      <c r="E9" s="13" t="str">
        <f>MID(B9,3,1)</f>
        <v>B</v>
      </c>
      <c r="F9" s="8">
        <v>9</v>
      </c>
      <c r="G9" s="8">
        <v>5</v>
      </c>
      <c r="H9" s="8">
        <v>5.5</v>
      </c>
      <c r="I9" s="8">
        <f>(F9+G9+H9)/3</f>
        <v>6.5</v>
      </c>
    </row>
    <row r="10" spans="1:256" ht="21.95" customHeight="1" x14ac:dyDescent="0.2">
      <c r="A10" s="14">
        <v>1</v>
      </c>
      <c r="B10" s="10" t="s">
        <v>15</v>
      </c>
      <c r="C10" s="11" t="str">
        <f>LEFT(B10,2)</f>
        <v>BD</v>
      </c>
      <c r="D10" s="12" t="str">
        <f>RIGHT(B10,1)</f>
        <v>1</v>
      </c>
      <c r="E10" s="13" t="str">
        <f>MID(B10,3,1)</f>
        <v>A</v>
      </c>
      <c r="F10" s="8">
        <v>9</v>
      </c>
      <c r="G10" s="8">
        <v>7.5</v>
      </c>
      <c r="H10" s="8">
        <v>0</v>
      </c>
      <c r="I10" s="8">
        <f>(F10+G10+H10)/3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1" t="s">
        <v>33</v>
      </c>
    </row>
    <row r="15" spans="1:256" ht="21.95" customHeight="1" x14ac:dyDescent="0.2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H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A3" sqref="A3:H13"/>
    </sheetView>
  </sheetViews>
  <sheetFormatPr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9.71093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16" t="s">
        <v>16</v>
      </c>
      <c r="B1" s="16"/>
      <c r="C1" s="16"/>
      <c r="D1" s="16"/>
      <c r="E1" s="16"/>
      <c r="F1" s="16"/>
      <c r="G1" s="16"/>
      <c r="H1" s="16"/>
      <c r="I1" s="16"/>
    </row>
    <row r="2" spans="1:10" ht="20.100000000000001" customHeight="1" x14ac:dyDescent="0.35">
      <c r="A2" s="17"/>
      <c r="B2" s="17"/>
      <c r="C2" s="17"/>
      <c r="D2" s="17"/>
      <c r="E2" s="17"/>
      <c r="F2" s="18" t="s">
        <v>39</v>
      </c>
      <c r="G2" s="17">
        <v>19280</v>
      </c>
      <c r="H2" s="17"/>
    </row>
    <row r="3" spans="1:10" ht="40.5" customHeight="1" x14ac:dyDescent="0.2">
      <c r="A3" s="9" t="s">
        <v>1</v>
      </c>
      <c r="B3" s="9" t="s">
        <v>17</v>
      </c>
      <c r="C3" s="19" t="s">
        <v>53</v>
      </c>
      <c r="D3" s="19" t="s">
        <v>52</v>
      </c>
      <c r="E3" s="19" t="s">
        <v>54</v>
      </c>
      <c r="F3" s="9" t="s">
        <v>18</v>
      </c>
      <c r="G3" s="9" t="s">
        <v>41</v>
      </c>
      <c r="H3" s="9" t="s">
        <v>40</v>
      </c>
    </row>
    <row r="4" spans="1:10" ht="20.100000000000001" customHeight="1" x14ac:dyDescent="0.2">
      <c r="A4" s="20">
        <v>2</v>
      </c>
      <c r="B4" s="8" t="s">
        <v>44</v>
      </c>
      <c r="C4" s="21" t="str">
        <f>LEFT(B4,2)</f>
        <v>CO</v>
      </c>
      <c r="D4" s="22" t="str">
        <f>MID(B4,3,1)</f>
        <v>C</v>
      </c>
      <c r="E4" s="23" t="str">
        <f>MID(B4,4,1)</f>
        <v>N</v>
      </c>
      <c r="F4" s="24">
        <f>MID(B4,5,LEN(B4)-4)*1</f>
        <v>140</v>
      </c>
      <c r="G4" s="8">
        <v>6000</v>
      </c>
      <c r="H4" s="25">
        <f>F4*G4</f>
        <v>840000</v>
      </c>
      <c r="I4" s="6"/>
      <c r="J4" s="6"/>
    </row>
    <row r="5" spans="1:10" ht="20.100000000000001" customHeight="1" x14ac:dyDescent="0.2">
      <c r="A5" s="20">
        <v>9</v>
      </c>
      <c r="B5" s="8" t="s">
        <v>51</v>
      </c>
      <c r="C5" s="21" t="str">
        <f>LEFT(B5,2)</f>
        <v>CO</v>
      </c>
      <c r="D5" s="22" t="str">
        <f>MID(B5,3,1)</f>
        <v>C</v>
      </c>
      <c r="E5" s="23" t="str">
        <f>MID(B5,4,1)</f>
        <v>N</v>
      </c>
      <c r="F5" s="24">
        <f>MID(B5,5,LEN(B5)-4)*1</f>
        <v>150</v>
      </c>
      <c r="G5" s="8">
        <v>8000</v>
      </c>
      <c r="H5" s="25">
        <f>F5*G5</f>
        <v>1200000</v>
      </c>
    </row>
    <row r="6" spans="1:10" ht="20.100000000000001" customHeight="1" x14ac:dyDescent="0.2">
      <c r="A6" s="20">
        <v>3</v>
      </c>
      <c r="B6" s="8" t="s">
        <v>45</v>
      </c>
      <c r="C6" s="21" t="str">
        <f>LEFT(B6,2)</f>
        <v>FA</v>
      </c>
      <c r="D6" s="22" t="str">
        <f>MID(B6,3,1)</f>
        <v>C</v>
      </c>
      <c r="E6" s="23" t="str">
        <f>MID(B6,4,1)</f>
        <v>N</v>
      </c>
      <c r="F6" s="24">
        <f>MID(B6,5,LEN(B6)-4)*1</f>
        <v>170</v>
      </c>
      <c r="G6" s="8">
        <v>7000</v>
      </c>
      <c r="H6" s="25">
        <f>F6*G6</f>
        <v>1190000</v>
      </c>
    </row>
    <row r="7" spans="1:10" ht="20.100000000000001" customHeight="1" x14ac:dyDescent="0.2">
      <c r="A7" s="20">
        <v>4</v>
      </c>
      <c r="B7" s="8" t="s">
        <v>46</v>
      </c>
      <c r="C7" s="21" t="str">
        <f>LEFT(B7,2)</f>
        <v>FA</v>
      </c>
      <c r="D7" s="22" t="str">
        <f>MID(B7,3,1)</f>
        <v>L</v>
      </c>
      <c r="E7" s="23" t="str">
        <f>MID(B7,4,1)</f>
        <v>N</v>
      </c>
      <c r="F7" s="24">
        <f>MID(B7,5,LEN(B7)-4)*1</f>
        <v>1010</v>
      </c>
      <c r="G7" s="8">
        <v>8000</v>
      </c>
      <c r="H7" s="25">
        <f>F7*G7</f>
        <v>8080000</v>
      </c>
    </row>
    <row r="8" spans="1:10" ht="20.100000000000001" customHeight="1" x14ac:dyDescent="0.2">
      <c r="A8" s="20">
        <v>6</v>
      </c>
      <c r="B8" s="8" t="s">
        <v>48</v>
      </c>
      <c r="C8" s="21" t="str">
        <f>LEFT(B8,2)</f>
        <v>PE</v>
      </c>
      <c r="D8" s="22" t="str">
        <f>MID(B8,3,1)</f>
        <v>C</v>
      </c>
      <c r="E8" s="23" t="str">
        <f>MID(B8,4,1)</f>
        <v>N</v>
      </c>
      <c r="F8" s="24">
        <f>MID(B8,5,LEN(B8)-4)*1</f>
        <v>280</v>
      </c>
      <c r="G8" s="8">
        <v>5000</v>
      </c>
      <c r="H8" s="25">
        <f>F8*G8</f>
        <v>1400000</v>
      </c>
    </row>
    <row r="9" spans="1:10" ht="20.100000000000001" customHeight="1" x14ac:dyDescent="0.2">
      <c r="A9" s="20">
        <v>5</v>
      </c>
      <c r="B9" s="8" t="s">
        <v>47</v>
      </c>
      <c r="C9" s="21" t="str">
        <f>LEFT(B9,2)</f>
        <v>PE</v>
      </c>
      <c r="D9" s="22" t="str">
        <f>MID(B9,3,1)</f>
        <v>C</v>
      </c>
      <c r="E9" s="23" t="str">
        <f>MID(B9,4,1)</f>
        <v>X</v>
      </c>
      <c r="F9" s="24">
        <f>MID(B9,5,LEN(B9)-4)*1</f>
        <v>50</v>
      </c>
      <c r="G9" s="8">
        <v>9000</v>
      </c>
      <c r="H9" s="25">
        <f>F9*G9</f>
        <v>450000</v>
      </c>
    </row>
    <row r="10" spans="1:10" ht="20.100000000000001" customHeight="1" x14ac:dyDescent="0.2">
      <c r="A10" s="20">
        <v>1</v>
      </c>
      <c r="B10" s="10" t="s">
        <v>43</v>
      </c>
      <c r="C10" s="21" t="str">
        <f>LEFT(B10,2)</f>
        <v>PE</v>
      </c>
      <c r="D10" s="22" t="str">
        <f>MID(B10,3,1)</f>
        <v>L</v>
      </c>
      <c r="E10" s="23" t="str">
        <f>MID(B10,4,1)</f>
        <v>N</v>
      </c>
      <c r="F10" s="24">
        <f>MID(B10,5,LEN(B10)-4)*1</f>
        <v>20</v>
      </c>
      <c r="G10" s="8">
        <v>5000</v>
      </c>
      <c r="H10" s="25">
        <f>F10*G10</f>
        <v>100000</v>
      </c>
    </row>
    <row r="11" spans="1:10" ht="20.100000000000001" customHeight="1" x14ac:dyDescent="0.2">
      <c r="A11" s="20">
        <v>7</v>
      </c>
      <c r="B11" s="8" t="s">
        <v>49</v>
      </c>
      <c r="C11" s="21" t="str">
        <f>LEFT(B11,2)</f>
        <v>SP</v>
      </c>
      <c r="D11" s="22" t="str">
        <f>MID(B11,3,1)</f>
        <v>L</v>
      </c>
      <c r="E11" s="23" t="str">
        <f>MID(B11,4,1)</f>
        <v>N</v>
      </c>
      <c r="F11" s="24">
        <f>MID(B11,5,LEN(B11)-4)*1</f>
        <v>1325</v>
      </c>
      <c r="G11" s="8">
        <v>6000</v>
      </c>
      <c r="H11" s="25">
        <f>F11*G11</f>
        <v>7950000</v>
      </c>
    </row>
    <row r="12" spans="1:10" ht="20.100000000000001" customHeight="1" x14ac:dyDescent="0.2">
      <c r="A12" s="20">
        <v>8</v>
      </c>
      <c r="B12" s="8" t="s">
        <v>50</v>
      </c>
      <c r="C12" s="21" t="str">
        <f>LEFT(B12,2)</f>
        <v>SP</v>
      </c>
      <c r="D12" s="22" t="str">
        <f>MID(B12,3,1)</f>
        <v>L</v>
      </c>
      <c r="E12" s="23" t="str">
        <f>MID(B12,4,1)</f>
        <v>X</v>
      </c>
      <c r="F12" s="24">
        <f>MID(B12,5,LEN(B12)-4)*1</f>
        <v>90</v>
      </c>
      <c r="G12" s="8">
        <v>7000</v>
      </c>
      <c r="H12" s="25">
        <f>F12*G12</f>
        <v>630000</v>
      </c>
    </row>
    <row r="13" spans="1:10" ht="20.100000000000001" customHeight="1" x14ac:dyDescent="0.2">
      <c r="A13" s="20">
        <v>10</v>
      </c>
      <c r="B13" s="8"/>
      <c r="C13" s="8"/>
      <c r="D13" s="8"/>
      <c r="E13" s="8" t="s">
        <v>37</v>
      </c>
      <c r="F13" s="34">
        <f>SUM(F4:F12)</f>
        <v>3235</v>
      </c>
      <c r="G13" s="34"/>
      <c r="H13" s="25">
        <f>SUM(H4:H12)</f>
        <v>21840000</v>
      </c>
    </row>
    <row r="14" spans="1:10" ht="20.100000000000001" customHeight="1" x14ac:dyDescent="0.2">
      <c r="A14" s="5" t="s">
        <v>25</v>
      </c>
    </row>
    <row r="15" spans="1:10" ht="20.100000000000001" customHeight="1" x14ac:dyDescent="0.2">
      <c r="A15" s="5"/>
    </row>
    <row r="16" spans="1:10" ht="20.100000000000001" customHeight="1" x14ac:dyDescent="0.2">
      <c r="A16" s="1" t="s">
        <v>34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69</v>
      </c>
    </row>
    <row r="20" spans="1:1" ht="20.100000000000001" customHeight="1" x14ac:dyDescent="0.2">
      <c r="A20" s="1" t="s">
        <v>67</v>
      </c>
    </row>
  </sheetData>
  <sortState xmlns:xlrd2="http://schemas.microsoft.com/office/spreadsheetml/2017/richdata2" ref="A4:H13">
    <sortCondition ref="B4:B13"/>
    <sortCondition ref="G4:G13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opLeftCell="A2" zoomScale="115" workbookViewId="0">
      <selection activeCell="A3" sqref="A3:I12"/>
    </sheetView>
  </sheetViews>
  <sheetFormatPr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9.7109375" style="1" customWidth="1"/>
    <col min="10" max="16384" width="9.140625" style="1"/>
  </cols>
  <sheetData>
    <row r="1" spans="1:9" ht="20.100000000000001" customHeight="1" x14ac:dyDescent="0.35">
      <c r="A1" s="33" t="s">
        <v>19</v>
      </c>
      <c r="B1" s="33"/>
      <c r="C1" s="33"/>
      <c r="D1" s="33"/>
      <c r="E1" s="33"/>
      <c r="F1" s="33"/>
      <c r="G1" s="33"/>
      <c r="H1" s="33"/>
      <c r="I1" s="33"/>
    </row>
    <row r="2" spans="1:9" ht="20.100000000000001" customHeight="1" x14ac:dyDescent="0.35">
      <c r="A2" s="26"/>
      <c r="B2" s="26"/>
      <c r="C2" s="26"/>
      <c r="D2" s="26"/>
      <c r="E2" s="26"/>
      <c r="F2" s="26"/>
      <c r="G2" s="27" t="s">
        <v>39</v>
      </c>
      <c r="H2" s="27">
        <v>19530</v>
      </c>
      <c r="I2" s="26"/>
    </row>
    <row r="3" spans="1:9" ht="20.100000000000001" customHeight="1" x14ac:dyDescent="0.2">
      <c r="A3" s="31" t="s">
        <v>1</v>
      </c>
      <c r="B3" s="31" t="s">
        <v>20</v>
      </c>
      <c r="C3" s="31" t="s">
        <v>22</v>
      </c>
      <c r="D3" s="31" t="s">
        <v>68</v>
      </c>
      <c r="E3" s="31" t="s">
        <v>23</v>
      </c>
      <c r="F3" s="31" t="s">
        <v>21</v>
      </c>
      <c r="G3" s="31" t="s">
        <v>18</v>
      </c>
      <c r="H3" s="31" t="s">
        <v>41</v>
      </c>
      <c r="I3" s="31" t="s">
        <v>40</v>
      </c>
    </row>
    <row r="4" spans="1:9" ht="20.100000000000001" customHeight="1" x14ac:dyDescent="0.2">
      <c r="A4" s="32">
        <v>1</v>
      </c>
      <c r="B4" s="28" t="s">
        <v>62</v>
      </c>
      <c r="C4" s="11" t="str">
        <f>LEFT(B4,1)</f>
        <v>B</v>
      </c>
      <c r="D4" s="13" t="str">
        <f>MID(B4,2,1)</f>
        <v>X</v>
      </c>
      <c r="E4" s="12" t="str">
        <f>MID(B4,3,3)</f>
        <v>CPD</v>
      </c>
      <c r="F4" s="29">
        <v>40076</v>
      </c>
      <c r="G4" s="9">
        <f>MID(B4,6,LEN(B4)-5)*1</f>
        <v>100</v>
      </c>
      <c r="H4" s="9">
        <v>1000</v>
      </c>
      <c r="I4" s="25">
        <f>G4*H4*$H$2</f>
        <v>1953000000</v>
      </c>
    </row>
    <row r="5" spans="1:9" ht="20.100000000000001" customHeight="1" x14ac:dyDescent="0.2">
      <c r="A5" s="32">
        <v>2</v>
      </c>
      <c r="B5" s="9" t="s">
        <v>55</v>
      </c>
      <c r="C5" s="11" t="str">
        <f>LEFT(B5,1)</f>
        <v>N</v>
      </c>
      <c r="D5" s="13" t="str">
        <f>MID(B5,2,1)</f>
        <v>X</v>
      </c>
      <c r="E5" s="12" t="str">
        <f>MID(B5,3,3)</f>
        <v>MGI</v>
      </c>
      <c r="F5" s="29">
        <v>40077</v>
      </c>
      <c r="G5" s="9">
        <f>MID(B5,6,LEN(B5)-5)*1</f>
        <v>50</v>
      </c>
      <c r="H5" s="9">
        <v>2000</v>
      </c>
      <c r="I5" s="25">
        <f>G5*H5*$H$2</f>
        <v>1953000000</v>
      </c>
    </row>
    <row r="6" spans="1:9" ht="20.100000000000001" customHeight="1" x14ac:dyDescent="0.2">
      <c r="A6" s="9"/>
      <c r="B6" s="9" t="s">
        <v>56</v>
      </c>
      <c r="C6" s="11" t="str">
        <f>LEFT(B6,1)</f>
        <v>P</v>
      </c>
      <c r="D6" s="13" t="str">
        <f>MID(B6,2,1)</f>
        <v>N</v>
      </c>
      <c r="E6" s="12" t="str">
        <f>MID(B6,3,3)</f>
        <v>TIV</v>
      </c>
      <c r="F6" s="29">
        <v>40078</v>
      </c>
      <c r="G6" s="9">
        <f>MID(B6,6,LEN(B6)-5)*1</f>
        <v>65</v>
      </c>
      <c r="H6" s="9">
        <v>3000</v>
      </c>
      <c r="I6" s="25">
        <f>G6*H6*$H$2</f>
        <v>3808350000</v>
      </c>
    </row>
    <row r="7" spans="1:9" ht="20.100000000000001" customHeight="1" x14ac:dyDescent="0.2">
      <c r="A7" s="9"/>
      <c r="B7" s="9" t="s">
        <v>57</v>
      </c>
      <c r="C7" s="11" t="str">
        <f>LEFT(B7,1)</f>
        <v>T</v>
      </c>
      <c r="D7" s="13" t="str">
        <f>MID(B7,2,1)</f>
        <v>N</v>
      </c>
      <c r="E7" s="12" t="str">
        <f>MID(B7,3,3)</f>
        <v>MGI</v>
      </c>
      <c r="F7" s="29">
        <v>40079</v>
      </c>
      <c r="G7" s="9">
        <f>MID(B7,6,LEN(B7)-5)*1</f>
        <v>30</v>
      </c>
      <c r="H7" s="9">
        <v>4000</v>
      </c>
      <c r="I7" s="25">
        <f>G7*H7*$H$2</f>
        <v>2343600000</v>
      </c>
    </row>
    <row r="8" spans="1:9" ht="20.100000000000001" customHeight="1" x14ac:dyDescent="0.2">
      <c r="A8" s="9"/>
      <c r="B8" s="9" t="s">
        <v>58</v>
      </c>
      <c r="C8" s="11" t="str">
        <f>LEFT(B8,1)</f>
        <v>N</v>
      </c>
      <c r="D8" s="13" t="str">
        <f>MID(B8,2,1)</f>
        <v>X</v>
      </c>
      <c r="E8" s="12" t="str">
        <f>MID(B8,3,3)</f>
        <v>SCS</v>
      </c>
      <c r="F8" s="29">
        <v>40080</v>
      </c>
      <c r="G8" s="9">
        <f>MID(B8,6,LEN(B8)-5)*1</f>
        <v>300</v>
      </c>
      <c r="H8" s="9">
        <v>1500</v>
      </c>
      <c r="I8" s="25">
        <f>G8*H8*$H$2</f>
        <v>8788500000</v>
      </c>
    </row>
    <row r="9" spans="1:9" ht="20.100000000000001" customHeight="1" x14ac:dyDescent="0.2">
      <c r="A9" s="9"/>
      <c r="B9" s="9" t="s">
        <v>59</v>
      </c>
      <c r="C9" s="11" t="str">
        <f>LEFT(B9,1)</f>
        <v>T</v>
      </c>
      <c r="D9" s="13" t="str">
        <f>MID(B9,2,1)</f>
        <v>N</v>
      </c>
      <c r="E9" s="12" t="str">
        <f>MID(B9,3,3)</f>
        <v>CPD</v>
      </c>
      <c r="F9" s="29">
        <v>40081</v>
      </c>
      <c r="G9" s="9">
        <f>MID(B9,6,LEN(B9)-5)*1</f>
        <v>500</v>
      </c>
      <c r="H9" s="9">
        <v>2500</v>
      </c>
      <c r="I9" s="25">
        <f>G9*H9*$H$2</f>
        <v>24412500000</v>
      </c>
    </row>
    <row r="10" spans="1:9" ht="20.100000000000001" customHeight="1" x14ac:dyDescent="0.2">
      <c r="A10" s="9"/>
      <c r="B10" s="9" t="s">
        <v>60</v>
      </c>
      <c r="C10" s="11" t="str">
        <f>LEFT(B10,1)</f>
        <v>P</v>
      </c>
      <c r="D10" s="13" t="str">
        <f>MID(B10,2,1)</f>
        <v>X</v>
      </c>
      <c r="E10" s="12" t="str">
        <f>MID(B10,3,3)</f>
        <v>TIV</v>
      </c>
      <c r="F10" s="29">
        <v>40082</v>
      </c>
      <c r="G10" s="9">
        <f>MID(B10,6,LEN(B10)-5)*1</f>
        <v>450</v>
      </c>
      <c r="H10" s="9">
        <v>3500</v>
      </c>
      <c r="I10" s="25">
        <f>G10*H10*$H$2</f>
        <v>30759750000</v>
      </c>
    </row>
    <row r="11" spans="1:9" ht="20.100000000000001" customHeight="1" x14ac:dyDescent="0.2">
      <c r="A11" s="9"/>
      <c r="B11" s="9" t="s">
        <v>61</v>
      </c>
      <c r="C11" s="11" t="str">
        <f>LEFT(B11,1)</f>
        <v>N</v>
      </c>
      <c r="D11" s="13" t="str">
        <f>MID(B11,2,1)</f>
        <v>N</v>
      </c>
      <c r="E11" s="12" t="str">
        <f>MID(B11,3,3)</f>
        <v>MGI</v>
      </c>
      <c r="F11" s="29">
        <v>40083</v>
      </c>
      <c r="G11" s="9">
        <f>MID(B11,6,LEN(B11)-5)*1</f>
        <v>320</v>
      </c>
      <c r="H11" s="9">
        <v>4500</v>
      </c>
      <c r="I11" s="25">
        <f>G11*H11*$H$2</f>
        <v>28123200000</v>
      </c>
    </row>
    <row r="12" spans="1:9" ht="20.100000000000001" customHeight="1" x14ac:dyDescent="0.2">
      <c r="A12" s="8"/>
      <c r="B12" s="8"/>
      <c r="C12" s="8"/>
      <c r="D12" s="8"/>
      <c r="E12" s="8"/>
      <c r="F12" s="8"/>
      <c r="G12" s="30">
        <f>SUM(G4:G11)</f>
        <v>1815</v>
      </c>
      <c r="H12" s="8"/>
      <c r="I12" s="25">
        <f>SUM(I4:I11)</f>
        <v>102141900000</v>
      </c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sortState xmlns:xlrd2="http://schemas.microsoft.com/office/spreadsheetml/2017/richdata2" ref="A4:I12">
    <sortCondition ref="F4:F12"/>
    <sortCondition descending="1" ref="I4:I12"/>
  </sortState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2023-09-16T09:48:00Z</dcterms:modified>
</cp:coreProperties>
</file>