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5EA7AAF4-5425-4AC3-926A-006076F2038A}" xr6:coauthVersionLast="46" xr6:coauthVersionMax="47" xr10:uidLastSave="{00000000-0000-0000-0000-000000000000}"/>
  <bookViews>
    <workbookView xWindow="-120" yWindow="450" windowWidth="29040" windowHeight="15270" xr2:uid="{24CF0D82-4B3E-4CB1-977B-BFA2264008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6" i="1"/>
  <c r="H9" i="1"/>
  <c r="H12" i="1"/>
  <c r="H7" i="1"/>
  <c r="H10" i="1"/>
  <c r="H5" i="1"/>
  <c r="H4" i="1"/>
  <c r="H8" i="1"/>
  <c r="G5" i="1"/>
  <c r="F11" i="1"/>
  <c r="G11" i="1" s="1"/>
  <c r="F6" i="1"/>
  <c r="G6" i="1" s="1"/>
  <c r="J16" i="1" s="1"/>
  <c r="F9" i="1"/>
  <c r="G9" i="1" s="1"/>
  <c r="F12" i="1"/>
  <c r="G12" i="1" s="1"/>
  <c r="F7" i="1"/>
  <c r="G7" i="1" s="1"/>
  <c r="F10" i="1"/>
  <c r="G10" i="1" s="1"/>
  <c r="F5" i="1"/>
  <c r="F4" i="1"/>
  <c r="G4" i="1" s="1"/>
  <c r="H16" i="1" s="1"/>
  <c r="F8" i="1"/>
  <c r="G8" i="1" s="1"/>
  <c r="E11" i="1"/>
  <c r="E6" i="1"/>
  <c r="E9" i="1"/>
  <c r="E12" i="1"/>
  <c r="E7" i="1"/>
  <c r="E10" i="1"/>
  <c r="E5" i="1"/>
  <c r="E4" i="1"/>
  <c r="E8" i="1"/>
  <c r="I16" i="1" l="1"/>
</calcChain>
</file>

<file path=xl/sharedStrings.xml><?xml version="1.0" encoding="utf-8"?>
<sst xmlns="http://schemas.openxmlformats.org/spreadsheetml/2006/main" count="59" uniqueCount="39">
  <si>
    <t>Ngày bán</t>
  </si>
  <si>
    <t>Mã hàng</t>
  </si>
  <si>
    <t>Nhãn hiệu</t>
  </si>
  <si>
    <t>Số lượng</t>
  </si>
  <si>
    <t>Tên Vật tư</t>
  </si>
  <si>
    <t>Đơn giá</t>
  </si>
  <si>
    <t>Thành tiền</t>
  </si>
  <si>
    <t>Khuyến mãi</t>
  </si>
  <si>
    <t>SN18</t>
  </si>
  <si>
    <t>D</t>
  </si>
  <si>
    <t>ST18</t>
  </si>
  <si>
    <t>N</t>
  </si>
  <si>
    <t>SL18</t>
  </si>
  <si>
    <t>T</t>
  </si>
  <si>
    <t>BT40</t>
  </si>
  <si>
    <t>BẢNG 1:</t>
  </si>
  <si>
    <t>Đơn giá (theo Nhãn hiệu)</t>
  </si>
  <si>
    <t>Tên vật tư</t>
  </si>
  <si>
    <t>Dulux</t>
  </si>
  <si>
    <t>Nippon</t>
  </si>
  <si>
    <t>Toa</t>
  </si>
  <si>
    <t>Sơn ngoài trời 18L</t>
  </si>
  <si>
    <t>Sơn trong nhà 18L</t>
  </si>
  <si>
    <t>Sơn lót 18L</t>
  </si>
  <si>
    <t>Bột trét 40k</t>
  </si>
  <si>
    <t>Tổng Thành tiền</t>
  </si>
  <si>
    <t>Mô tả:</t>
  </si>
  <si>
    <t>-</t>
  </si>
  <si>
    <r>
      <t xml:space="preserve">Cột Nhãn hiệu cho biết </t>
    </r>
    <r>
      <rPr>
        <b/>
        <sz val="10"/>
        <color theme="1"/>
        <rFont val="Tahoma"/>
        <family val="2"/>
      </rPr>
      <t>D</t>
    </r>
    <r>
      <rPr>
        <sz val="10"/>
        <color theme="1"/>
        <rFont val="Tahoma"/>
        <family val="2"/>
      </rPr>
      <t xml:space="preserve">: Dulux; </t>
    </r>
    <r>
      <rPr>
        <b/>
        <sz val="10"/>
        <color theme="1"/>
        <rFont val="Tahoma"/>
        <family val="2"/>
      </rPr>
      <t>N</t>
    </r>
    <r>
      <rPr>
        <sz val="10"/>
        <color theme="1"/>
        <rFont val="Tahoma"/>
        <family val="2"/>
      </rPr>
      <t xml:space="preserve">: Nippon; </t>
    </r>
    <r>
      <rPr>
        <b/>
        <sz val="10"/>
        <color theme="1"/>
        <rFont val="Tahoma"/>
        <family val="2"/>
      </rPr>
      <t>T</t>
    </r>
    <r>
      <rPr>
        <sz val="10"/>
        <color theme="1"/>
        <rFont val="Tahoma"/>
        <family val="2"/>
      </rPr>
      <t>: Toa</t>
    </r>
    <r>
      <rPr>
        <b/>
        <sz val="10"/>
        <color theme="1"/>
        <rFont val="Tahoma"/>
        <family val="2"/>
      </rPr>
      <t>.</t>
    </r>
  </si>
  <si>
    <t>Yêu cầu: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</si>
  <si>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ahoma"/>
        <family val="2"/>
      </rPr>
      <t>Tên Vật tư: dựa vào Mã hàng tra trong Bảng 1.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</si>
  <si>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ahoma"/>
        <family val="2"/>
      </rPr>
      <t>Đơn giá: dựa vào Mã hàng tra trong Bảng 1, kết hợp với Nhãn hiệu để có giá trị tương ứng.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</si>
  <si>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ahoma"/>
        <family val="2"/>
      </rPr>
      <t>Thành tiền = Số lượng * Đơn giá. Nếu là vật tư có nhãn hiệu là Nippon hoặc Toa và số lượng &gt;=20 thì</t>
    </r>
  </si>
  <si>
    <t>giảm 7% (Số lượng * Đơn giá).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</si>
  <si>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ahoma"/>
        <family val="2"/>
      </rPr>
      <t>Khuyến Mãi: nếu là Sơn ngoài trời 18L có số lượng &gt;=20 thì “Tặng 5 cọ lăn Việt Mỹ”, ngược lại để trống.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</si>
  <si>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ahoma"/>
        <family val="2"/>
      </rPr>
      <t>Sắp xếp bảng tính tăng dần theo Mã hàng, nếu trùng thì sắp xếp giảm dần theo Số lượng.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</si>
  <si>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ahoma"/>
        <family val="2"/>
      </rPr>
      <t>Định dạng cột Đơn giá và Thành tiền theo dạng 1,000 đồng.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</si>
  <si>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Tahoma"/>
        <family val="2"/>
      </rPr>
      <t>Lập BẢNG THỐNG KÊ Thành tiền (Bảng 3) theo mẫu trên.</t>
    </r>
  </si>
  <si>
    <t>KINH DOANH SƠN NƯỚC THÁNG 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</si>
</sst>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đồng&quot;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i/>
      <u/>
      <sz val="11.5"/>
      <color theme="1"/>
      <name val="Tahoma"/>
      <family val="2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6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 indent="4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6"/>
    </xf>
    <xf numFmtId="0" fontId="7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 indent="3"/>
    </xf>
    <xf numFmtId="0" fontId="1" fillId="3" borderId="6" xfId="0" applyFont="1" applyFill="1" applyBorder="1" applyAlignment="1">
      <alignment horizontal="left" vertical="center" wrapText="1" indent="3"/>
    </xf>
    <xf numFmtId="0" fontId="1" fillId="3" borderId="2" xfId="0" applyFont="1" applyFill="1" applyBorder="1" applyAlignment="1">
      <alignment horizontal="left" vertical="center" wrapText="1" indent="3"/>
    </xf>
    <xf numFmtId="164" fontId="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DC08-6C4B-47A1-8FFF-8D7B9159653D}">
  <dimension ref="A1:J31"/>
  <sheetViews>
    <sheetView tabSelected="1" workbookViewId="0">
      <selection activeCell="A3" sqref="A3:H12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0.7109375" bestFit="1" customWidth="1"/>
    <col min="4" max="4" width="10.7109375" customWidth="1"/>
    <col min="5" max="5" width="19" customWidth="1"/>
    <col min="6" max="6" width="12" customWidth="1"/>
    <col min="7" max="7" width="16.5703125" bestFit="1" customWidth="1"/>
    <col min="8" max="8" width="12.140625" customWidth="1"/>
  </cols>
  <sheetData>
    <row r="1" spans="1:10" ht="19.5" x14ac:dyDescent="0.25">
      <c r="A1" s="19" t="s">
        <v>38</v>
      </c>
      <c r="B1" s="19"/>
      <c r="C1" s="19"/>
      <c r="D1" s="19"/>
      <c r="E1" s="19"/>
      <c r="F1" s="19"/>
      <c r="G1" s="19"/>
      <c r="H1" s="19"/>
    </row>
    <row r="2" spans="1:10" ht="15.75" thickBot="1" x14ac:dyDescent="0.3"/>
    <row r="3" spans="1:10" ht="18" customHeight="1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0" ht="18" customHeight="1" thickBot="1" x14ac:dyDescent="0.3">
      <c r="A4" s="3">
        <v>43038</v>
      </c>
      <c r="B4" s="4" t="s">
        <v>14</v>
      </c>
      <c r="C4" s="4" t="s">
        <v>9</v>
      </c>
      <c r="D4" s="4">
        <v>25</v>
      </c>
      <c r="E4" s="4" t="str">
        <f>VLOOKUP(B4,$A$15:$E$19,2,FALSE)</f>
        <v>Bột trét 40k</v>
      </c>
      <c r="F4" s="25">
        <f>VLOOKUP(B4,$A$15:$E$19,IF(C4="D",3,IF(C4="N",4,5)),FALSE)</f>
        <v>120</v>
      </c>
      <c r="G4" s="25">
        <f>IF(AND(D4&gt;=20,OR(C4="N",C4="T")),93%,100%)*D4*F4</f>
        <v>3000</v>
      </c>
      <c r="H4" s="4" t="str">
        <f>IF(AND(B4="SN18",D4&gt;=20),"Tặng 5 lọ lăn Việt Mỹ","")</f>
        <v/>
      </c>
    </row>
    <row r="5" spans="1:10" ht="18" customHeight="1" thickBot="1" x14ac:dyDescent="0.3">
      <c r="A5" s="3">
        <v>43033</v>
      </c>
      <c r="B5" s="4" t="s">
        <v>14</v>
      </c>
      <c r="C5" s="4" t="s">
        <v>11</v>
      </c>
      <c r="D5" s="4">
        <v>30</v>
      </c>
      <c r="E5" s="4" t="str">
        <f>VLOOKUP(B5,$A$15:$E$19,2,FALSE)</f>
        <v>Bột trét 40k</v>
      </c>
      <c r="F5" s="25">
        <f>VLOOKUP(B5,$A$15:$E$19,IF(C5="D",3,IF(C5="N",4,5)),FALSE)</f>
        <v>90</v>
      </c>
      <c r="G5" s="25">
        <f>IF(AND(D5&gt;=20,OR(C5="N",C5="T")),93%,100%)*D5*F5</f>
        <v>2511</v>
      </c>
      <c r="H5" s="4" t="str">
        <f>IF(AND(B5="SN18",D5&gt;=20),"Tặng 5 lọ lăn Việt Mỹ","")</f>
        <v/>
      </c>
    </row>
    <row r="6" spans="1:10" ht="18" customHeight="1" thickBot="1" x14ac:dyDescent="0.3">
      <c r="A6" s="3">
        <v>43016</v>
      </c>
      <c r="B6" s="4" t="s">
        <v>12</v>
      </c>
      <c r="C6" s="4" t="s">
        <v>13</v>
      </c>
      <c r="D6" s="4">
        <v>10</v>
      </c>
      <c r="E6" s="4" t="str">
        <f>VLOOKUP(B6,$A$15:$E$19,2,FALSE)</f>
        <v>Sơn lót 18L</v>
      </c>
      <c r="F6" s="25">
        <f>VLOOKUP(B6,$A$15:$E$19,IF(C6="D",3,IF(C6="N",4,5)),FALSE)</f>
        <v>300</v>
      </c>
      <c r="G6" s="25">
        <f>IF(AND(D6&gt;=20,OR(C6="N",C6="T")),93%,100%)*D6*F6</f>
        <v>3000</v>
      </c>
      <c r="H6" s="4" t="str">
        <f>IF(AND(B6="SN18",D6&gt;=20),"Tặng 5 lọ lăn Việt Mỹ","")</f>
        <v/>
      </c>
    </row>
    <row r="7" spans="1:10" ht="18" customHeight="1" thickBot="1" x14ac:dyDescent="0.3">
      <c r="A7" s="3">
        <v>43028</v>
      </c>
      <c r="B7" s="4" t="s">
        <v>12</v>
      </c>
      <c r="C7" s="4" t="s">
        <v>9</v>
      </c>
      <c r="D7" s="4">
        <v>50</v>
      </c>
      <c r="E7" s="4" t="str">
        <f>VLOOKUP(B7,$A$15:$E$19,2,FALSE)</f>
        <v>Sơn lót 18L</v>
      </c>
      <c r="F7" s="25">
        <f>VLOOKUP(B7,$A$15:$E$19,IF(C7="D",3,IF(C7="N",4,5)),FALSE)</f>
        <v>350</v>
      </c>
      <c r="G7" s="25">
        <f>IF(AND(D7&gt;=20,OR(C7="N",C7="T")),93%,100%)*D7*F7</f>
        <v>17500</v>
      </c>
      <c r="H7" s="4" t="str">
        <f>IF(AND(B7="SN18",D7&gt;=20),"Tặng 5 lọ lăn Việt Mỹ","")</f>
        <v/>
      </c>
    </row>
    <row r="8" spans="1:10" ht="18" customHeight="1" thickBot="1" x14ac:dyDescent="0.3">
      <c r="A8" s="3">
        <v>43023</v>
      </c>
      <c r="B8" s="4" t="s">
        <v>8</v>
      </c>
      <c r="C8" s="4" t="s">
        <v>9</v>
      </c>
      <c r="D8" s="4">
        <v>15</v>
      </c>
      <c r="E8" s="4" t="str">
        <f>VLOOKUP(B8,$A$15:$E$19,2,FALSE)</f>
        <v>Sơn ngoài trời 18L</v>
      </c>
      <c r="F8" s="25">
        <f>VLOOKUP(B8,$A$15:$E$19,IF(C8="D",3,IF(C8="N",4,5)),FALSE)</f>
        <v>950</v>
      </c>
      <c r="G8" s="25">
        <f>IF(AND(D8&gt;=20,OR(C8="N",C8="T")),93%,100%)*D8*F8</f>
        <v>14250</v>
      </c>
      <c r="H8" s="4" t="str">
        <f>IF(AND(B8="SN18",D8&gt;=20),"Tặng 5 lọ lăn Việt Mỹ","")</f>
        <v/>
      </c>
    </row>
    <row r="9" spans="1:10" ht="18" customHeight="1" thickBot="1" x14ac:dyDescent="0.3">
      <c r="A9" s="3">
        <v>43009</v>
      </c>
      <c r="B9" s="4" t="s">
        <v>8</v>
      </c>
      <c r="C9" s="4" t="s">
        <v>11</v>
      </c>
      <c r="D9" s="4">
        <v>30</v>
      </c>
      <c r="E9" s="4" t="str">
        <f>VLOOKUP(B9,$A$15:$E$19,2,FALSE)</f>
        <v>Sơn ngoài trời 18L</v>
      </c>
      <c r="F9" s="25">
        <f>VLOOKUP(B9,$A$15:$E$19,IF(C9="D",3,IF(C9="N",4,5)),FALSE)</f>
        <v>650</v>
      </c>
      <c r="G9" s="25">
        <f>IF(AND(D9&gt;=20,OR(C9="N",C9="T")),93%,100%)*D9*F9</f>
        <v>18135</v>
      </c>
      <c r="H9" s="4" t="str">
        <f>IF(AND(B9="SN18",D9&gt;=20),"Tặng 5 lọ lăn Việt Mỹ","")</f>
        <v>Tặng 5 lọ lăn Việt Mỹ</v>
      </c>
    </row>
    <row r="10" spans="1:10" ht="18" customHeight="1" thickBot="1" x14ac:dyDescent="0.3">
      <c r="A10" s="3">
        <v>43036</v>
      </c>
      <c r="B10" s="4" t="s">
        <v>8</v>
      </c>
      <c r="C10" s="4" t="s">
        <v>9</v>
      </c>
      <c r="D10" s="4">
        <v>45</v>
      </c>
      <c r="E10" s="4" t="str">
        <f>VLOOKUP(B10,$A$15:$E$19,2,FALSE)</f>
        <v>Sơn ngoài trời 18L</v>
      </c>
      <c r="F10" s="25">
        <f>VLOOKUP(B10,$A$15:$E$19,IF(C10="D",3,IF(C10="N",4,5)),FALSE)</f>
        <v>950</v>
      </c>
      <c r="G10" s="25">
        <f>IF(AND(D10&gt;=20,OR(C10="N",C10="T")),93%,100%)*D10*F10</f>
        <v>42750</v>
      </c>
      <c r="H10" s="4" t="str">
        <f>IF(AND(B10="SN18",D10&gt;=20),"Tặng 5 lọ lăn Việt Mỹ","")</f>
        <v>Tặng 5 lọ lăn Việt Mỹ</v>
      </c>
    </row>
    <row r="11" spans="1:10" ht="18" customHeight="1" thickBot="1" x14ac:dyDescent="0.3">
      <c r="A11" s="3">
        <v>43018</v>
      </c>
      <c r="B11" s="4" t="s">
        <v>10</v>
      </c>
      <c r="C11" s="4" t="s">
        <v>11</v>
      </c>
      <c r="D11" s="4">
        <v>20</v>
      </c>
      <c r="E11" s="4" t="str">
        <f>VLOOKUP(B11,$A$15:$E$19,2,FALSE)</f>
        <v>Sơn trong nhà 18L</v>
      </c>
      <c r="F11" s="25">
        <f>VLOOKUP(B11,$A$15:$E$19,IF(C11="D",3,IF(C11="N",4,5)),FALSE)</f>
        <v>450</v>
      </c>
      <c r="G11" s="25">
        <f>IF(AND(D11&gt;=20,OR(C11="N",C11="T")),93%,100%)*D11*F11</f>
        <v>8370</v>
      </c>
      <c r="H11" s="4" t="str">
        <f>IF(AND(B11="SN18",D11&gt;=20),"Tặng 5 lọ lăn Việt Mỹ","")</f>
        <v/>
      </c>
    </row>
    <row r="12" spans="1:10" ht="18" customHeight="1" thickBot="1" x14ac:dyDescent="0.3">
      <c r="A12" s="3">
        <v>43013</v>
      </c>
      <c r="B12" s="4" t="s">
        <v>10</v>
      </c>
      <c r="C12" s="4" t="s">
        <v>13</v>
      </c>
      <c r="D12" s="4">
        <v>25</v>
      </c>
      <c r="E12" s="4" t="str">
        <f>VLOOKUP(B12,$A$15:$E$19,2,FALSE)</f>
        <v>Sơn trong nhà 18L</v>
      </c>
      <c r="F12" s="25">
        <f>VLOOKUP(B12,$A$15:$E$19,IF(C12="D",3,IF(C12="N",4,5)),FALSE)</f>
        <v>420</v>
      </c>
      <c r="G12" s="25">
        <f>IF(AND(D12&gt;=20,OR(C12="N",C12="T")),93%,100%)*D12*F12</f>
        <v>9765</v>
      </c>
      <c r="H12" s="4" t="str">
        <f>IF(AND(B12="SN18",D12&gt;=20),"Tặng 5 lọ lăn Việt Mỹ","")</f>
        <v/>
      </c>
    </row>
    <row r="13" spans="1:10" ht="18" customHeight="1" thickBot="1" x14ac:dyDescent="0.3"/>
    <row r="14" spans="1:10" ht="18" customHeight="1" thickBot="1" x14ac:dyDescent="0.3">
      <c r="A14" s="20" t="s">
        <v>15</v>
      </c>
      <c r="B14" s="21"/>
      <c r="C14" s="22" t="s">
        <v>16</v>
      </c>
      <c r="D14" s="23"/>
      <c r="E14" s="24"/>
    </row>
    <row r="15" spans="1:10" ht="18" customHeight="1" thickBot="1" x14ac:dyDescent="0.3">
      <c r="A15" s="5" t="s">
        <v>1</v>
      </c>
      <c r="B15" s="6" t="s">
        <v>17</v>
      </c>
      <c r="C15" s="7" t="s">
        <v>18</v>
      </c>
      <c r="D15" s="7" t="s">
        <v>19</v>
      </c>
      <c r="E15" s="8" t="s">
        <v>20</v>
      </c>
      <c r="G15" s="12" t="s">
        <v>2</v>
      </c>
      <c r="H15" s="13" t="s">
        <v>18</v>
      </c>
      <c r="I15" s="13" t="s">
        <v>19</v>
      </c>
      <c r="J15" s="13" t="s">
        <v>20</v>
      </c>
    </row>
    <row r="16" spans="1:10" ht="18" customHeight="1" thickBot="1" x14ac:dyDescent="0.3">
      <c r="A16" s="9" t="s">
        <v>8</v>
      </c>
      <c r="B16" s="10" t="s">
        <v>21</v>
      </c>
      <c r="C16" s="4">
        <v>950</v>
      </c>
      <c r="D16" s="4">
        <v>650</v>
      </c>
      <c r="E16" s="11">
        <v>600</v>
      </c>
      <c r="G16" s="14" t="s">
        <v>25</v>
      </c>
      <c r="H16" s="4">
        <f>SUMIF($C$4:$C$12,"=D",$G$4:$G$12)</f>
        <v>77500</v>
      </c>
      <c r="I16" s="4">
        <f>SUMIF($C4:C$12,"=N",G4:G12)</f>
        <v>29016</v>
      </c>
      <c r="J16" s="4">
        <f>SUMIF(C4:C12,"=T",G4:G12)</f>
        <v>12765</v>
      </c>
    </row>
    <row r="17" spans="1:5" ht="18" customHeight="1" thickBot="1" x14ac:dyDescent="0.3">
      <c r="A17" s="9" t="s">
        <v>10</v>
      </c>
      <c r="B17" s="10" t="s">
        <v>22</v>
      </c>
      <c r="C17" s="4">
        <v>700</v>
      </c>
      <c r="D17" s="4">
        <v>450</v>
      </c>
      <c r="E17" s="11">
        <v>420</v>
      </c>
    </row>
    <row r="18" spans="1:5" ht="18" customHeight="1" thickBot="1" x14ac:dyDescent="0.3">
      <c r="A18" s="9" t="s">
        <v>12</v>
      </c>
      <c r="B18" s="10" t="s">
        <v>23</v>
      </c>
      <c r="C18" s="4">
        <v>350</v>
      </c>
      <c r="D18" s="4">
        <v>320</v>
      </c>
      <c r="E18" s="11">
        <v>300</v>
      </c>
    </row>
    <row r="19" spans="1:5" ht="18" customHeight="1" thickBot="1" x14ac:dyDescent="0.3">
      <c r="A19" s="9" t="s">
        <v>14</v>
      </c>
      <c r="B19" s="10" t="s">
        <v>24</v>
      </c>
      <c r="C19" s="4">
        <v>120</v>
      </c>
      <c r="D19" s="4">
        <v>90</v>
      </c>
      <c r="E19" s="11">
        <v>100</v>
      </c>
    </row>
    <row r="21" spans="1:5" x14ac:dyDescent="0.25">
      <c r="A21" s="15" t="s">
        <v>26</v>
      </c>
    </row>
    <row r="22" spans="1:5" x14ac:dyDescent="0.25">
      <c r="A22" s="16" t="s">
        <v>27</v>
      </c>
      <c r="B22" s="17" t="s">
        <v>28</v>
      </c>
    </row>
    <row r="23" spans="1:5" x14ac:dyDescent="0.25">
      <c r="A23" s="15" t="s">
        <v>29</v>
      </c>
    </row>
    <row r="24" spans="1:5" x14ac:dyDescent="0.25">
      <c r="A24" s="18" t="s">
        <v>30</v>
      </c>
    </row>
    <row r="25" spans="1:5" x14ac:dyDescent="0.25">
      <c r="A25" s="18" t="s">
        <v>31</v>
      </c>
    </row>
    <row r="26" spans="1:5" x14ac:dyDescent="0.25">
      <c r="A26" s="18" t="s">
        <v>32</v>
      </c>
    </row>
    <row r="27" spans="1:5" x14ac:dyDescent="0.25">
      <c r="A27" s="18" t="s">
        <v>33</v>
      </c>
    </row>
    <row r="28" spans="1:5" x14ac:dyDescent="0.25">
      <c r="A28" s="18" t="s">
        <v>34</v>
      </c>
    </row>
    <row r="29" spans="1:5" x14ac:dyDescent="0.25">
      <c r="A29" s="18" t="s">
        <v>35</v>
      </c>
    </row>
    <row r="30" spans="1:5" x14ac:dyDescent="0.25">
      <c r="A30" s="18" t="s">
        <v>36</v>
      </c>
    </row>
    <row r="31" spans="1:5" x14ac:dyDescent="0.25">
      <c r="A31" s="18" t="s">
        <v>37</v>
      </c>
    </row>
  </sheetData>
  <sortState xmlns:xlrd2="http://schemas.microsoft.com/office/spreadsheetml/2017/richdata2" ref="A4:H12">
    <sortCondition ref="B4:B12"/>
    <sortCondition ref="D4:D12"/>
  </sortState>
  <mergeCells count="2">
    <mergeCell ref="A14:B14"/>
    <mergeCell ref="C14:E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Khôi</dc:creator>
  <cp:lastModifiedBy>Hoc Vien 01</cp:lastModifiedBy>
  <dcterms:created xsi:type="dcterms:W3CDTF">2023-10-22T07:54:34Z</dcterms:created>
  <dcterms:modified xsi:type="dcterms:W3CDTF">2023-10-22T09:47:30Z</dcterms:modified>
</cp:coreProperties>
</file>