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92EEE38-7657-4FDB-A7A4-35C834D36F9E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12" i="3" l="1"/>
  <c r="H5" i="2"/>
  <c r="H6" i="2"/>
  <c r="H7" i="2"/>
  <c r="H8" i="2"/>
  <c r="H9" i="2"/>
  <c r="H10" i="2"/>
  <c r="H11" i="2"/>
  <c r="H12" i="2"/>
  <c r="H4" i="2"/>
  <c r="I11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G4" i="3"/>
  <c r="I4" i="3" s="1"/>
  <c r="J4" i="3"/>
  <c r="J5" i="3"/>
  <c r="J6" i="3"/>
  <c r="J7" i="3"/>
  <c r="J8" i="3"/>
  <c r="J9" i="3"/>
  <c r="J10" i="3"/>
  <c r="J11" i="3"/>
  <c r="J3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13" i="2"/>
  <c r="F5" i="2"/>
  <c r="F6" i="2"/>
  <c r="F7" i="2"/>
  <c r="F8" i="2"/>
  <c r="F9" i="2"/>
  <c r="F10" i="2"/>
  <c r="F11" i="2"/>
  <c r="F12" i="2"/>
  <c r="F4" i="2"/>
  <c r="I4" i="2"/>
  <c r="I5" i="2"/>
  <c r="I6" i="2"/>
  <c r="I7" i="2"/>
  <c r="I8" i="2"/>
  <c r="I9" i="2"/>
  <c r="I10" i="2"/>
  <c r="I11" i="2"/>
  <c r="I12" i="2"/>
  <c r="I3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<sst xmlns="http://schemas.openxmlformats.org/spreadsheetml/2006/main" count="508" uniqueCount="77">
  <si>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</si>
  <si>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</si>
  <si>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</si>
  <si>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</si>
  <si>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</si>
  <si>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</si>
  <si>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</si>
  <si>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</si>
  <si>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</si>
  <si>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</si>
  <si>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</si>
  <si>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</si>
  <si>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</si>
  <si>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</si>
  <si>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</si>
  <si>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</si>
  <si>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</si>
  <si>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</si>
  <si>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</si>
  <si>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</si>
  <si>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</si>
  <si>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</si>
  <si>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</si>
  <si>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</si>
  <si>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</si>
  <si>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</si>
  <si>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</si>
  <si>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</si>
  <si>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</si>
  <si>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</si>
  <si>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</si>
  <si>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</si>
  <si>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</si>
  <si>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</si>
  <si>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</si>
  <si>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</si>
  <si>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</si>
  <si>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</si>
  <si>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</si>
  <si>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</si>
  <si>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</si>
  <si>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</si>
  <si>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</si>
  <si>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</si>
  <si>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</si>
  <si>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</si>
  <si>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</si>
  <si>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</si>
  <si>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</si>
  <si>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</si>
  <si>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</si>
  <si>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</si>
  <si>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</si>
  <si>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</si>
  <si>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</si>
  <si>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</si>
  <si>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</si>
  <si>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</si>
  <si>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</si>
  <si>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</si>
  <si>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</si>
  <si>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</si>
  <si>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</si>
  <si>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</si>
  <si>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</si>
  <si>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</si>
  <si>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</si>
  <si>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</si>
  <si>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</si>
  <si>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</si>
  <si>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</si>
  <si>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>9/20/2009</t>
  </si>
  <si>
    <t>10/26/2009</t>
  </si>
  <si>
    <t>11/25/2009</t>
  </si>
  <si>
    <t>2/25/2009</t>
  </si>
  <si>
    <t>1/15/2009</t>
  </si>
  <si>
    <t>3/16/2009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</si>
</sst>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,##0\ &quot;đồng&quot;"/>
  </numFmts>
  <fonts count="3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sz val="10"/>
      <color theme="1" tint="4.9989318521683403E-2"/>
      <name val="Arial"/>
      <family val="2"/>
    </font>
    <font>
      <b/>
      <sz val="18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9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34" fillId="2" borderId="1" xfId="0" applyFont="1" applyFill="1" applyBorder="1"/>
    <xf numFmtId="164" fontId="9" fillId="0" borderId="1" xfId="0" applyNumberFormat="1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9" fillId="0" borderId="1" xfId="0" applyFont="1" applyBorder="1"/>
    <xf numFmtId="2" fontId="9" fillId="0" borderId="1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5" fillId="2" borderId="1" xfId="0" applyFont="1" applyFill="1" applyBorder="1"/>
    <xf numFmtId="0" fontId="36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9" fillId="2" borderId="1" xfId="0" applyFont="1" applyFill="1" applyBorder="1"/>
    <xf numFmtId="165" fontId="16" fillId="0" borderId="0" xfId="0" applyNumberFormat="1" applyFont="1"/>
    <xf numFmtId="3" fontId="16" fillId="0" borderId="0" xfId="0" applyNumberFormat="1" applyFont="1"/>
    <xf numFmtId="0" fontId="37" fillId="2" borderId="0" xfId="0" applyFont="1" applyFill="1"/>
    <xf numFmtId="0" fontId="14" fillId="0" borderId="0" xfId="0" applyFont="1" applyAlignment="1">
      <alignment horizontal="center"/>
    </xf>
    <xf numFmtId="3" fontId="16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E10" sqref="E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256" ht="21.95" customHeight="1" x14ac:dyDescent="0.2">
      <c r="A2" s="14" t="s">
        <v>1</v>
      </c>
      <c r="B2" s="14" t="s">
        <v>2</v>
      </c>
      <c r="C2" s="14" t="s">
        <v>14</v>
      </c>
      <c r="D2" s="14" t="s">
        <v>3</v>
      </c>
      <c r="E2" s="14" t="s">
        <v>41</v>
      </c>
      <c r="F2" s="14" t="s">
        <v>4</v>
      </c>
      <c r="G2" s="14" t="s">
        <v>5</v>
      </c>
      <c r="H2" s="14" t="s">
        <v>6</v>
      </c>
      <c r="I2" s="14" t="s">
        <v>65</v>
      </c>
    </row>
    <row r="3" spans="1:256" ht="21.95" customHeight="1" x14ac:dyDescent="0.2">
      <c r="A3" s="15">
        <v>3</v>
      </c>
      <c r="B3" s="20" t="s">
        <v>8</v>
      </c>
      <c r="C3" s="17" t="str">
        <f t="shared" ref="C3:C10" si="0">LEFT(B3,2)</f>
        <v>CL</v>
      </c>
      <c r="D3" s="18" t="str">
        <f t="shared" ref="D3:D10" si="1">"Khu vực"&amp;-RIGHT(B3,1)</f>
        <v>Khu vực-3</v>
      </c>
      <c r="E3" s="19" t="str">
        <f t="shared" ref="E3:E10" si="2">"Ngành "&amp;MID(B3,3,1)</f>
        <v>Ngành C</v>
      </c>
      <c r="F3" s="20">
        <v>4.5</v>
      </c>
      <c r="G3" s="20">
        <v>4</v>
      </c>
      <c r="H3" s="20">
        <v>5</v>
      </c>
      <c r="I3" s="21">
        <f t="shared" ref="I3:I10" si="3">(F3+G3+H3)/3</f>
        <v>4.5</v>
      </c>
    </row>
    <row r="4" spans="1:256" ht="21.95" customHeight="1" x14ac:dyDescent="0.2">
      <c r="A4" s="15">
        <v>4</v>
      </c>
      <c r="B4" s="20" t="s">
        <v>9</v>
      </c>
      <c r="C4" s="17" t="str">
        <f t="shared" si="0"/>
        <v>HS</v>
      </c>
      <c r="D4" s="18" t="str">
        <f t="shared" si="1"/>
        <v>Khu vực-2</v>
      </c>
      <c r="E4" s="19" t="str">
        <f t="shared" si="2"/>
        <v>Ngành B</v>
      </c>
      <c r="F4" s="20">
        <v>6</v>
      </c>
      <c r="G4" s="20">
        <v>8.5</v>
      </c>
      <c r="H4" s="20">
        <v>5.5</v>
      </c>
      <c r="I4" s="21">
        <f t="shared" si="3"/>
        <v>6.666666666666667</v>
      </c>
    </row>
    <row r="5" spans="1:256" ht="21.95" customHeight="1" x14ac:dyDescent="0.2">
      <c r="A5" s="15">
        <v>8</v>
      </c>
      <c r="B5" s="20" t="s">
        <v>13</v>
      </c>
      <c r="C5" s="17" t="str">
        <f t="shared" si="0"/>
        <v>CL</v>
      </c>
      <c r="D5" s="18" t="str">
        <f t="shared" si="1"/>
        <v>Khu vực-2</v>
      </c>
      <c r="E5" s="19" t="str">
        <f t="shared" si="2"/>
        <v>Ngành C</v>
      </c>
      <c r="F5" s="20">
        <v>6.5</v>
      </c>
      <c r="G5" s="20">
        <v>5.5</v>
      </c>
      <c r="H5" s="20">
        <v>3</v>
      </c>
      <c r="I5" s="21">
        <f t="shared" si="3"/>
        <v>5</v>
      </c>
    </row>
    <row r="6" spans="1:256" ht="21.95" customHeight="1" x14ac:dyDescent="0.2">
      <c r="A6" s="15">
        <v>6</v>
      </c>
      <c r="B6" s="20" t="s">
        <v>11</v>
      </c>
      <c r="C6" s="17" t="str">
        <f t="shared" si="0"/>
        <v>BD</v>
      </c>
      <c r="D6" s="18" t="str">
        <f t="shared" si="1"/>
        <v>Khu vực-3</v>
      </c>
      <c r="E6" s="19" t="str">
        <f t="shared" si="2"/>
        <v>Ngành B</v>
      </c>
      <c r="F6" s="20">
        <v>6.5</v>
      </c>
      <c r="G6" s="20">
        <v>6.5</v>
      </c>
      <c r="H6" s="20">
        <v>5.5</v>
      </c>
      <c r="I6" s="21">
        <f t="shared" si="3"/>
        <v>6.166666666666667</v>
      </c>
    </row>
    <row r="7" spans="1:256" ht="21.95" customHeight="1" x14ac:dyDescent="0.2">
      <c r="A7" s="15">
        <v>2</v>
      </c>
      <c r="B7" s="20" t="s">
        <v>7</v>
      </c>
      <c r="C7" s="17" t="str">
        <f t="shared" si="0"/>
        <v>HS</v>
      </c>
      <c r="D7" s="18" t="str">
        <f t="shared" si="1"/>
        <v>Khu vực-3</v>
      </c>
      <c r="E7" s="19" t="str">
        <f t="shared" si="2"/>
        <v>Ngành A</v>
      </c>
      <c r="F7" s="20">
        <v>6.5</v>
      </c>
      <c r="G7" s="20">
        <v>7</v>
      </c>
      <c r="H7" s="20">
        <v>6.5</v>
      </c>
      <c r="I7" s="21">
        <f t="shared" si="3"/>
        <v>6.666666666666667</v>
      </c>
    </row>
    <row r="8" spans="1:256" ht="21.95" customHeight="1" x14ac:dyDescent="0.2">
      <c r="A8" s="15">
        <v>7</v>
      </c>
      <c r="B8" s="20" t="s">
        <v>12</v>
      </c>
      <c r="C8" s="17" t="str">
        <f t="shared" si="0"/>
        <v>HS</v>
      </c>
      <c r="D8" s="18" t="str">
        <f t="shared" si="1"/>
        <v>Khu vực-2</v>
      </c>
      <c r="E8" s="19" t="str">
        <f t="shared" si="2"/>
        <v>Ngành A</v>
      </c>
      <c r="F8" s="20">
        <v>8</v>
      </c>
      <c r="G8" s="20">
        <v>7.5</v>
      </c>
      <c r="H8" s="20">
        <v>3</v>
      </c>
      <c r="I8" s="21">
        <f t="shared" si="3"/>
        <v>6.166666666666667</v>
      </c>
    </row>
    <row r="9" spans="1:256" ht="21.95" customHeight="1" x14ac:dyDescent="0.2">
      <c r="A9" s="15">
        <v>5</v>
      </c>
      <c r="B9" s="20" t="s">
        <v>10</v>
      </c>
      <c r="C9" s="17" t="str">
        <f t="shared" si="0"/>
        <v>CL</v>
      </c>
      <c r="D9" s="18" t="str">
        <f t="shared" si="1"/>
        <v>Khu vực-1</v>
      </c>
      <c r="E9" s="19" t="str">
        <f t="shared" si="2"/>
        <v>Ngành B</v>
      </c>
      <c r="F9" s="20">
        <v>9</v>
      </c>
      <c r="G9" s="20">
        <v>5</v>
      </c>
      <c r="H9" s="20">
        <v>5.5</v>
      </c>
      <c r="I9" s="21">
        <f t="shared" si="3"/>
        <v>6.5</v>
      </c>
    </row>
    <row r="10" spans="1:256" ht="21.95" customHeight="1" x14ac:dyDescent="0.2">
      <c r="A10" s="15">
        <v>1</v>
      </c>
      <c r="B10" s="16" t="s">
        <v>15</v>
      </c>
      <c r="C10" s="17" t="str">
        <f t="shared" si="0"/>
        <v>BD</v>
      </c>
      <c r="D10" s="18" t="str">
        <f t="shared" si="1"/>
        <v>Khu vực-1</v>
      </c>
      <c r="E10" s="19" t="str">
        <f t="shared" si="2"/>
        <v>Ngành A</v>
      </c>
      <c r="F10" s="20">
        <v>9</v>
      </c>
      <c r="G10" s="20">
        <v>7.5</v>
      </c>
      <c r="H10" s="20">
        <v>0</v>
      </c>
      <c r="I10" s="21">
        <f t="shared" si="3"/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70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H13" sqref="H13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3" t="s">
        <v>16</v>
      </c>
      <c r="B1" s="23"/>
      <c r="C1" s="23"/>
      <c r="D1" s="23"/>
      <c r="E1" s="23"/>
      <c r="F1" s="23"/>
      <c r="G1" s="23"/>
      <c r="H1" s="23"/>
    </row>
    <row r="2" spans="1:10" ht="20.100000000000001" customHeight="1" x14ac:dyDescent="0.35">
      <c r="A2" s="24"/>
      <c r="B2" s="24"/>
      <c r="C2" s="24"/>
      <c r="D2" s="24"/>
      <c r="E2" s="24"/>
      <c r="F2" s="25" t="s">
        <v>38</v>
      </c>
      <c r="G2" s="24">
        <v>19280</v>
      </c>
      <c r="H2" s="24"/>
      <c r="I2" s="33"/>
    </row>
    <row r="3" spans="1:10" ht="40.5" customHeight="1" x14ac:dyDescent="0.2">
      <c r="A3" s="26" t="s">
        <v>1</v>
      </c>
      <c r="B3" s="26" t="s">
        <v>17</v>
      </c>
      <c r="C3" s="27" t="s">
        <v>53</v>
      </c>
      <c r="D3" s="27" t="s">
        <v>52</v>
      </c>
      <c r="E3" s="27" t="s">
        <v>54</v>
      </c>
      <c r="F3" s="26" t="s">
        <v>18</v>
      </c>
      <c r="G3" s="26" t="s">
        <v>40</v>
      </c>
      <c r="H3" s="26" t="s">
        <v>39</v>
      </c>
      <c r="I3" s="20">
        <f>LEN(B4)-4</f>
        <v>2</v>
      </c>
    </row>
    <row r="4" spans="1:10" ht="20.100000000000001" customHeight="1" x14ac:dyDescent="0.2">
      <c r="A4" s="28"/>
      <c r="B4" s="16" t="s">
        <v>43</v>
      </c>
      <c r="C4" s="29" t="str">
        <f>LEFT(B4,2)</f>
        <v>PE</v>
      </c>
      <c r="D4" s="30" t="str">
        <f>MID(B4,3,1)</f>
        <v>L</v>
      </c>
      <c r="E4" s="31" t="str">
        <f>MID(B4,4,1)</f>
        <v>N</v>
      </c>
      <c r="F4" s="32">
        <f>MID(B4,5,LEN(B4)-4)*1</f>
        <v>20</v>
      </c>
      <c r="G4" s="20">
        <v>5000</v>
      </c>
      <c r="H4" s="38">
        <f>F4*G4</f>
        <v>100000</v>
      </c>
      <c r="I4" s="20">
        <f t="shared" ref="I4:I12" si="0">LEN(B5)-4</f>
        <v>3</v>
      </c>
      <c r="J4" s="8"/>
    </row>
    <row r="5" spans="1:10" ht="20.100000000000001" customHeight="1" x14ac:dyDescent="0.2">
      <c r="A5" s="28"/>
      <c r="B5" s="20" t="s">
        <v>44</v>
      </c>
      <c r="C5" s="29" t="str">
        <f t="shared" ref="C5:C12" si="1">LEFT(B5,2)</f>
        <v>CO</v>
      </c>
      <c r="D5" s="30" t="str">
        <f t="shared" ref="D5:D12" si="2">MID(B5,3,1)</f>
        <v>C</v>
      </c>
      <c r="E5" s="31" t="str">
        <f t="shared" ref="E5:E12" si="3">MID(B5,4,1)</f>
        <v>N</v>
      </c>
      <c r="F5" s="32">
        <f t="shared" ref="F5:F12" si="4">MID(B5,5,LEN(B5)-4)*1</f>
        <v>140</v>
      </c>
      <c r="G5" s="20">
        <v>6000</v>
      </c>
      <c r="H5" s="38">
        <f t="shared" ref="H5:H12" si="5">F5*G5</f>
        <v>840000</v>
      </c>
      <c r="I5" s="20">
        <f t="shared" si="0"/>
        <v>3</v>
      </c>
    </row>
    <row r="6" spans="1:10" ht="20.100000000000001" customHeight="1" x14ac:dyDescent="0.2">
      <c r="A6" s="28"/>
      <c r="B6" s="20" t="s">
        <v>45</v>
      </c>
      <c r="C6" s="29" t="str">
        <f t="shared" si="1"/>
        <v>FA</v>
      </c>
      <c r="D6" s="30" t="str">
        <f t="shared" si="2"/>
        <v>C</v>
      </c>
      <c r="E6" s="31" t="str">
        <f t="shared" si="3"/>
        <v>N</v>
      </c>
      <c r="F6" s="32">
        <f t="shared" si="4"/>
        <v>170</v>
      </c>
      <c r="G6" s="20">
        <v>7000</v>
      </c>
      <c r="H6" s="38">
        <f t="shared" si="5"/>
        <v>1190000</v>
      </c>
      <c r="I6" s="20">
        <f t="shared" si="0"/>
        <v>4</v>
      </c>
    </row>
    <row r="7" spans="1:10" ht="20.100000000000001" customHeight="1" x14ac:dyDescent="0.2">
      <c r="A7" s="28"/>
      <c r="B7" s="20" t="s">
        <v>46</v>
      </c>
      <c r="C7" s="29" t="str">
        <f t="shared" si="1"/>
        <v>FA</v>
      </c>
      <c r="D7" s="30" t="str">
        <f t="shared" si="2"/>
        <v>L</v>
      </c>
      <c r="E7" s="31" t="str">
        <f t="shared" si="3"/>
        <v>N</v>
      </c>
      <c r="F7" s="32">
        <f t="shared" si="4"/>
        <v>1010</v>
      </c>
      <c r="G7" s="20">
        <v>8000</v>
      </c>
      <c r="H7" s="38">
        <f t="shared" si="5"/>
        <v>8080000</v>
      </c>
      <c r="I7" s="20">
        <f t="shared" si="0"/>
        <v>2</v>
      </c>
    </row>
    <row r="8" spans="1:10" ht="20.100000000000001" customHeight="1" x14ac:dyDescent="0.2">
      <c r="A8" s="28"/>
      <c r="B8" s="20" t="s">
        <v>47</v>
      </c>
      <c r="C8" s="29" t="str">
        <f t="shared" si="1"/>
        <v>PE</v>
      </c>
      <c r="D8" s="30" t="str">
        <f t="shared" si="2"/>
        <v>C</v>
      </c>
      <c r="E8" s="31" t="str">
        <f t="shared" si="3"/>
        <v>X</v>
      </c>
      <c r="F8" s="32">
        <f t="shared" si="4"/>
        <v>50</v>
      </c>
      <c r="G8" s="20">
        <v>9000</v>
      </c>
      <c r="H8" s="38">
        <f t="shared" si="5"/>
        <v>450000</v>
      </c>
      <c r="I8" s="20">
        <f t="shared" si="0"/>
        <v>3</v>
      </c>
    </row>
    <row r="9" spans="1:10" ht="20.100000000000001" customHeight="1" x14ac:dyDescent="0.2">
      <c r="A9" s="28"/>
      <c r="B9" s="20" t="s">
        <v>48</v>
      </c>
      <c r="C9" s="29" t="str">
        <f t="shared" si="1"/>
        <v>PE</v>
      </c>
      <c r="D9" s="30" t="str">
        <f t="shared" si="2"/>
        <v>C</v>
      </c>
      <c r="E9" s="31" t="str">
        <f t="shared" si="3"/>
        <v>N</v>
      </c>
      <c r="F9" s="32">
        <f t="shared" si="4"/>
        <v>280</v>
      </c>
      <c r="G9" s="20">
        <v>5000</v>
      </c>
      <c r="H9" s="38">
        <f t="shared" si="5"/>
        <v>1400000</v>
      </c>
      <c r="I9" s="20">
        <f t="shared" si="0"/>
        <v>4</v>
      </c>
    </row>
    <row r="10" spans="1:10" ht="20.100000000000001" customHeight="1" x14ac:dyDescent="0.2">
      <c r="A10" s="28"/>
      <c r="B10" s="20" t="s">
        <v>49</v>
      </c>
      <c r="C10" s="29" t="str">
        <f t="shared" si="1"/>
        <v>SP</v>
      </c>
      <c r="D10" s="30" t="str">
        <f t="shared" si="2"/>
        <v>L</v>
      </c>
      <c r="E10" s="31" t="str">
        <f t="shared" si="3"/>
        <v>N</v>
      </c>
      <c r="F10" s="32">
        <f t="shared" si="4"/>
        <v>1325</v>
      </c>
      <c r="G10" s="20">
        <v>6000</v>
      </c>
      <c r="H10" s="38">
        <f t="shared" si="5"/>
        <v>7950000</v>
      </c>
      <c r="I10" s="20">
        <f t="shared" si="0"/>
        <v>2</v>
      </c>
    </row>
    <row r="11" spans="1:10" ht="20.100000000000001" customHeight="1" x14ac:dyDescent="0.2">
      <c r="A11" s="28"/>
      <c r="B11" s="20" t="s">
        <v>50</v>
      </c>
      <c r="C11" s="29" t="str">
        <f t="shared" si="1"/>
        <v>SP</v>
      </c>
      <c r="D11" s="30" t="str">
        <f t="shared" si="2"/>
        <v>L</v>
      </c>
      <c r="E11" s="31" t="str">
        <f t="shared" si="3"/>
        <v>X</v>
      </c>
      <c r="F11" s="32">
        <f t="shared" si="4"/>
        <v>90</v>
      </c>
      <c r="G11" s="20">
        <v>7000</v>
      </c>
      <c r="H11" s="38">
        <f t="shared" si="5"/>
        <v>630000</v>
      </c>
      <c r="I11" s="20">
        <f t="shared" si="0"/>
        <v>3</v>
      </c>
    </row>
    <row r="12" spans="1:10" ht="20.100000000000001" customHeight="1" x14ac:dyDescent="0.2">
      <c r="A12" s="20"/>
      <c r="B12" s="20" t="s">
        <v>51</v>
      </c>
      <c r="C12" s="29" t="str">
        <f t="shared" si="1"/>
        <v>CO</v>
      </c>
      <c r="D12" s="30" t="str">
        <f t="shared" si="2"/>
        <v>C</v>
      </c>
      <c r="E12" s="31" t="str">
        <f t="shared" si="3"/>
        <v>N</v>
      </c>
      <c r="F12" s="32">
        <f t="shared" si="4"/>
        <v>150</v>
      </c>
      <c r="G12" s="20">
        <v>8000</v>
      </c>
      <c r="H12" s="38">
        <f t="shared" si="5"/>
        <v>1200000</v>
      </c>
      <c r="I12" s="20">
        <f t="shared" si="0"/>
        <v>-4</v>
      </c>
    </row>
    <row r="13" spans="1:10" ht="20.100000000000001" customHeight="1" x14ac:dyDescent="0.2">
      <c r="E13" s="1" t="s">
        <v>36</v>
      </c>
      <c r="F13" s="8">
        <f>SUM(F4:F12)</f>
        <v>3235</v>
      </c>
      <c r="G13" s="8"/>
      <c r="H13" s="34"/>
    </row>
    <row r="14" spans="1:10" ht="20.100000000000001" customHeight="1" x14ac:dyDescent="0.2">
      <c r="A14" s="5" t="s">
        <v>25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32</v>
      </c>
    </row>
    <row r="17" spans="1:1" ht="20.100000000000001" customHeight="1" x14ac:dyDescent="0.2">
      <c r="A17" s="1" t="s">
        <v>37</v>
      </c>
    </row>
    <row r="18" spans="1:1" ht="20.100000000000001" customHeight="1" x14ac:dyDescent="0.2">
      <c r="A18" s="1" t="s">
        <v>28</v>
      </c>
    </row>
    <row r="19" spans="1:1" ht="20.100000000000001" customHeight="1" x14ac:dyDescent="0.2">
      <c r="A19" s="4" t="s">
        <v>69</v>
      </c>
    </row>
    <row r="20" spans="1:1" ht="20.100000000000001" customHeight="1" x14ac:dyDescent="0.2">
      <c r="A20" s="1" t="s">
        <v>67</v>
      </c>
    </row>
  </sheetData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abSelected="1" zoomScale="115" workbookViewId="0">
      <selection activeCell="I12" sqref="I12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10" ht="20.100000000000001" customHeight="1" x14ac:dyDescent="0.35">
      <c r="A1" s="37" t="s">
        <v>19</v>
      </c>
      <c r="B1" s="37"/>
      <c r="C1" s="37"/>
      <c r="D1" s="37"/>
      <c r="E1" s="37"/>
      <c r="F1" s="37"/>
      <c r="G1" s="37"/>
      <c r="H1" s="37"/>
      <c r="I1" s="37"/>
    </row>
    <row r="2" spans="1:10" ht="20.100000000000001" customHeight="1" x14ac:dyDescent="0.35">
      <c r="A2" s="6"/>
      <c r="B2" s="6"/>
      <c r="C2" s="6"/>
      <c r="D2" s="6"/>
      <c r="E2" s="6"/>
      <c r="F2" s="6"/>
      <c r="G2" s="13" t="s">
        <v>38</v>
      </c>
      <c r="H2" s="13">
        <v>19530</v>
      </c>
      <c r="I2" s="6"/>
    </row>
    <row r="3" spans="1:10" ht="20.100000000000001" customHeight="1" x14ac:dyDescent="0.2">
      <c r="A3" s="36" t="s">
        <v>1</v>
      </c>
      <c r="B3" s="36" t="s">
        <v>20</v>
      </c>
      <c r="C3" s="36" t="s">
        <v>22</v>
      </c>
      <c r="D3" s="36" t="s">
        <v>68</v>
      </c>
      <c r="E3" s="36" t="s">
        <v>23</v>
      </c>
      <c r="F3" s="36" t="s">
        <v>21</v>
      </c>
      <c r="G3" s="36" t="s">
        <v>18</v>
      </c>
      <c r="H3" s="36" t="s">
        <v>40</v>
      </c>
      <c r="I3" s="36" t="s">
        <v>39</v>
      </c>
      <c r="J3" s="1">
        <f>LEN(B4)-5</f>
        <v>3</v>
      </c>
    </row>
    <row r="4" spans="1:10" ht="20.100000000000001" customHeight="1" x14ac:dyDescent="0.2">
      <c r="A4" s="3">
        <v>1</v>
      </c>
      <c r="B4" s="5" t="s">
        <v>62</v>
      </c>
      <c r="C4" s="10" t="str">
        <f>LEFT(B4,1)</f>
        <v>B</v>
      </c>
      <c r="D4" s="11" t="str">
        <f>LEFT(B4,2)</f>
        <v>BX</v>
      </c>
      <c r="E4" s="12" t="str">
        <f>MID(B4,3,3)</f>
        <v>CPD</v>
      </c>
      <c r="F4" s="7" t="s">
        <v>71</v>
      </c>
      <c r="G4" s="3">
        <f>MID(B4,6,LEN(B4)-5)*1</f>
        <v>100</v>
      </c>
      <c r="H4" s="3">
        <v>1000</v>
      </c>
      <c r="I4" s="35">
        <f>G4*H4*$H$2</f>
        <v>1953000000</v>
      </c>
      <c r="J4" s="1">
        <f t="shared" ref="J4:J11" si="0">LEN(B5)-5</f>
        <v>2</v>
      </c>
    </row>
    <row r="5" spans="1:10" ht="20.100000000000001" customHeight="1" x14ac:dyDescent="0.2">
      <c r="A5" s="3">
        <v>2</v>
      </c>
      <c r="B5" s="3" t="s">
        <v>55</v>
      </c>
      <c r="C5" s="10" t="str">
        <f t="shared" ref="C5:C11" si="1">LEFT(B5,1)</f>
        <v>N</v>
      </c>
      <c r="D5" s="11" t="str">
        <f t="shared" ref="D5:D11" si="2">LEFT(B5,2)</f>
        <v>NX</v>
      </c>
      <c r="E5" s="12" t="str">
        <f t="shared" ref="E5:E11" si="3">MID(B5,3,3)</f>
        <v>MGI</v>
      </c>
      <c r="F5" s="7" t="s">
        <v>72</v>
      </c>
      <c r="G5" s="3">
        <f t="shared" ref="G5:G11" si="4">MID(B5,6,LEN(B5)-5)*1</f>
        <v>50</v>
      </c>
      <c r="H5" s="3">
        <v>2000</v>
      </c>
      <c r="I5" s="35">
        <f t="shared" ref="I5:I11" si="5">G5*H5*$H$2</f>
        <v>1953000000</v>
      </c>
      <c r="J5" s="1">
        <f t="shared" si="0"/>
        <v>2</v>
      </c>
    </row>
    <row r="6" spans="1:10" ht="20.100000000000001" customHeight="1" x14ac:dyDescent="0.2">
      <c r="A6" s="3">
        <v>3</v>
      </c>
      <c r="B6" s="3" t="s">
        <v>56</v>
      </c>
      <c r="C6" s="10" t="str">
        <f t="shared" si="1"/>
        <v>P</v>
      </c>
      <c r="D6" s="11" t="str">
        <f t="shared" si="2"/>
        <v>PN</v>
      </c>
      <c r="E6" s="12" t="str">
        <f t="shared" si="3"/>
        <v>TIV</v>
      </c>
      <c r="F6" s="7" t="s">
        <v>73</v>
      </c>
      <c r="G6" s="3">
        <f t="shared" si="4"/>
        <v>65</v>
      </c>
      <c r="H6" s="3">
        <v>3000</v>
      </c>
      <c r="I6" s="35">
        <f t="shared" si="5"/>
        <v>3808350000</v>
      </c>
      <c r="J6" s="1">
        <f t="shared" si="0"/>
        <v>2</v>
      </c>
    </row>
    <row r="7" spans="1:10" ht="20.100000000000001" customHeight="1" x14ac:dyDescent="0.2">
      <c r="A7" s="3">
        <v>4</v>
      </c>
      <c r="B7" s="3" t="s">
        <v>57</v>
      </c>
      <c r="C7" s="10" t="str">
        <f t="shared" si="1"/>
        <v>T</v>
      </c>
      <c r="D7" s="11" t="str">
        <f t="shared" si="2"/>
        <v>TN</v>
      </c>
      <c r="E7" s="12" t="str">
        <f t="shared" si="3"/>
        <v>MGI</v>
      </c>
      <c r="F7" s="7" t="s">
        <v>73</v>
      </c>
      <c r="G7" s="3">
        <f t="shared" si="4"/>
        <v>30</v>
      </c>
      <c r="H7" s="3">
        <v>4000</v>
      </c>
      <c r="I7" s="35">
        <f t="shared" si="5"/>
        <v>2343600000</v>
      </c>
      <c r="J7" s="1">
        <f t="shared" si="0"/>
        <v>3</v>
      </c>
    </row>
    <row r="8" spans="1:10" ht="20.100000000000001" customHeight="1" x14ac:dyDescent="0.2">
      <c r="A8" s="3">
        <v>5</v>
      </c>
      <c r="B8" s="3" t="s">
        <v>58</v>
      </c>
      <c r="C8" s="10" t="str">
        <f t="shared" si="1"/>
        <v>N</v>
      </c>
      <c r="D8" s="11" t="str">
        <f t="shared" si="2"/>
        <v>NX</v>
      </c>
      <c r="E8" s="12" t="str">
        <f t="shared" si="3"/>
        <v>SCS</v>
      </c>
      <c r="F8" s="7" t="s">
        <v>74</v>
      </c>
      <c r="G8" s="3">
        <f t="shared" si="4"/>
        <v>300</v>
      </c>
      <c r="H8" s="3">
        <v>1500</v>
      </c>
      <c r="I8" s="35">
        <f t="shared" si="5"/>
        <v>8788500000</v>
      </c>
      <c r="J8" s="1">
        <f t="shared" si="0"/>
        <v>3</v>
      </c>
    </row>
    <row r="9" spans="1:10" ht="20.100000000000001" customHeight="1" x14ac:dyDescent="0.2">
      <c r="A9" s="3">
        <v>6</v>
      </c>
      <c r="B9" s="3" t="s">
        <v>59</v>
      </c>
      <c r="C9" s="10" t="str">
        <f t="shared" si="1"/>
        <v>T</v>
      </c>
      <c r="D9" s="11" t="str">
        <f t="shared" si="2"/>
        <v>TN</v>
      </c>
      <c r="E9" s="12" t="str">
        <f t="shared" si="3"/>
        <v>CPD</v>
      </c>
      <c r="F9" s="7" t="s">
        <v>75</v>
      </c>
      <c r="G9" s="3">
        <f t="shared" si="4"/>
        <v>500</v>
      </c>
      <c r="H9" s="3">
        <v>2500</v>
      </c>
      <c r="I9" s="35">
        <f t="shared" si="5"/>
        <v>24412500000</v>
      </c>
      <c r="J9" s="1">
        <f t="shared" si="0"/>
        <v>3</v>
      </c>
    </row>
    <row r="10" spans="1:10" ht="20.100000000000001" customHeight="1" x14ac:dyDescent="0.2">
      <c r="A10" s="3">
        <v>7</v>
      </c>
      <c r="B10" s="3" t="s">
        <v>60</v>
      </c>
      <c r="C10" s="10" t="str">
        <f t="shared" si="1"/>
        <v>P</v>
      </c>
      <c r="D10" s="11" t="str">
        <f t="shared" si="2"/>
        <v>PX</v>
      </c>
      <c r="E10" s="12" t="str">
        <f t="shared" si="3"/>
        <v>TIV</v>
      </c>
      <c r="F10" s="7" t="s">
        <v>76</v>
      </c>
      <c r="G10" s="3">
        <f t="shared" si="4"/>
        <v>450</v>
      </c>
      <c r="H10" s="3">
        <v>3500</v>
      </c>
      <c r="I10" s="35">
        <f t="shared" si="5"/>
        <v>30759750000</v>
      </c>
      <c r="J10" s="1">
        <f t="shared" si="0"/>
        <v>3</v>
      </c>
    </row>
    <row r="11" spans="1:10" ht="20.100000000000001" customHeight="1" x14ac:dyDescent="0.2">
      <c r="A11" s="3">
        <v>8</v>
      </c>
      <c r="B11" s="3" t="s">
        <v>61</v>
      </c>
      <c r="C11" s="10" t="str">
        <f t="shared" si="1"/>
        <v>N</v>
      </c>
      <c r="D11" s="11" t="str">
        <f t="shared" si="2"/>
        <v>NN</v>
      </c>
      <c r="E11" s="12" t="str">
        <f t="shared" si="3"/>
        <v>MGI</v>
      </c>
      <c r="F11" s="7">
        <v>39847</v>
      </c>
      <c r="G11" s="3">
        <f t="shared" si="4"/>
        <v>320</v>
      </c>
      <c r="H11" s="3">
        <v>4500</v>
      </c>
      <c r="I11" s="35">
        <f t="shared" si="5"/>
        <v>28123200000</v>
      </c>
      <c r="J11" s="1">
        <f t="shared" si="0"/>
        <v>-5</v>
      </c>
    </row>
    <row r="12" spans="1:10" ht="20.100000000000001" customHeight="1" x14ac:dyDescent="0.2">
      <c r="A12" s="3"/>
      <c r="G12" s="9">
        <f>SUM(G4:G11)</f>
        <v>1815</v>
      </c>
      <c r="I12" s="10" t="s">
        <v>42</v>
      </c>
    </row>
    <row r="13" spans="1:10" ht="20.100000000000001" customHeight="1" x14ac:dyDescent="0.2">
      <c r="A13" s="3"/>
    </row>
    <row r="14" spans="1:10" ht="20.100000000000001" customHeight="1" x14ac:dyDescent="0.2">
      <c r="A14" s="3"/>
    </row>
    <row r="15" spans="1:10" ht="20.100000000000001" customHeight="1" x14ac:dyDescent="0.2">
      <c r="A15" s="3"/>
    </row>
    <row r="16" spans="1:10" ht="20.100000000000001" customHeight="1" x14ac:dyDescent="0.2">
      <c r="A16" s="3"/>
    </row>
    <row r="17" spans="1:5" ht="20.100000000000001" customHeight="1" x14ac:dyDescent="0.2">
      <c r="A17" s="3"/>
    </row>
    <row r="18" spans="1:5" ht="20.100000000000001" customHeight="1" x14ac:dyDescent="0.2">
      <c r="A18" s="3"/>
    </row>
    <row r="19" spans="1:5" ht="20.100000000000001" customHeight="1" x14ac:dyDescent="0.2">
      <c r="B19" s="2"/>
      <c r="C19" s="2"/>
      <c r="D19" s="2"/>
      <c r="E19" s="2"/>
    </row>
    <row r="20" spans="1:5" ht="20.100000000000001" customHeight="1" x14ac:dyDescent="0.2">
      <c r="B20" s="2"/>
      <c r="C20" s="2"/>
      <c r="D20" s="2"/>
      <c r="E20" s="2"/>
    </row>
    <row r="21" spans="1:5" ht="20.100000000000001" customHeight="1" x14ac:dyDescent="0.2">
      <c r="A21" s="5" t="s">
        <v>25</v>
      </c>
    </row>
    <row r="22" spans="1:5" ht="20.100000000000001" customHeight="1" x14ac:dyDescent="0.2">
      <c r="A22" s="1" t="s">
        <v>34</v>
      </c>
    </row>
    <row r="23" spans="1:5" ht="20.100000000000001" customHeight="1" x14ac:dyDescent="0.2">
      <c r="A23" s="1" t="s">
        <v>26</v>
      </c>
    </row>
    <row r="24" spans="1:5" ht="20.100000000000001" customHeight="1" x14ac:dyDescent="0.2">
      <c r="A24" s="1" t="s">
        <v>63</v>
      </c>
    </row>
    <row r="25" spans="1:5" ht="20.100000000000001" customHeight="1" x14ac:dyDescent="0.2">
      <c r="A25" s="1" t="s">
        <v>29</v>
      </c>
    </row>
    <row r="26" spans="1:5" ht="20.100000000000001" customHeight="1" x14ac:dyDescent="0.2">
      <c r="A26" s="3" t="s">
        <v>35</v>
      </c>
    </row>
    <row r="27" spans="1:5" ht="20.100000000000001" customHeight="1" x14ac:dyDescent="0.2">
      <c r="A27" s="1" t="s">
        <v>31</v>
      </c>
    </row>
    <row r="28" spans="1:5" ht="20.100000000000001" customHeight="1" x14ac:dyDescent="0.2">
      <c r="A28" s="3" t="s">
        <v>64</v>
      </c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2023-10-07T02:53:10Z</dcterms:modified>
</cp:coreProperties>
</file>