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F06BD5CF-2A57-464E-B017-EA01437D1DE0}" xr6:coauthVersionLast="46" xr6:coauthVersionMax="46" xr10:uidLastSave="{00000000-0000-0000-0000-000000000000}"/>
  <bookViews>
    <workbookView xWindow="-120" yWindow="-120" windowWidth="29040" windowHeight="15840" tabRatio="737" activeTab="1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I21" i="13"/>
  <c r="H21" i="13"/>
  <c r="G21" i="13"/>
  <c r="I6" i="13"/>
  <c r="I7" i="13"/>
  <c r="I8" i="13"/>
  <c r="I9" i="13"/>
  <c r="I10" i="13"/>
  <c r="I11" i="13"/>
  <c r="I12" i="13"/>
  <c r="I13" i="13"/>
  <c r="I5" i="13"/>
  <c r="H6" i="13"/>
  <c r="H7" i="13"/>
  <c r="H8" i="13"/>
  <c r="H9" i="13"/>
  <c r="H10" i="13"/>
  <c r="H11" i="13"/>
  <c r="H12" i="13"/>
  <c r="H13" i="13"/>
  <c r="H5" i="13"/>
  <c r="G6" i="13"/>
  <c r="G7" i="13"/>
  <c r="G8" i="13"/>
  <c r="G9" i="13"/>
  <c r="G10" i="13"/>
  <c r="G11" i="13"/>
  <c r="G12" i="13"/>
  <c r="G13" i="13"/>
  <c r="G5" i="13"/>
  <c r="F6" i="13"/>
  <c r="F7" i="13"/>
  <c r="F8" i="13"/>
  <c r="F9" i="13"/>
  <c r="F10" i="13"/>
  <c r="F11" i="13"/>
  <c r="F12" i="13"/>
  <c r="F13" i="13"/>
  <c r="F5" i="13"/>
  <c r="E6" i="13"/>
  <c r="E7" i="13"/>
  <c r="E8" i="13"/>
  <c r="E9" i="13"/>
  <c r="E10" i="13"/>
  <c r="E11" i="13"/>
  <c r="E12" i="13"/>
  <c r="E13" i="13"/>
  <c r="E5" i="13"/>
  <c r="D6" i="13"/>
  <c r="D7" i="13"/>
  <c r="D8" i="13"/>
  <c r="D9" i="13"/>
  <c r="D10" i="13"/>
  <c r="D11" i="13"/>
  <c r="D12" i="13"/>
  <c r="D13" i="13"/>
  <c r="D5" i="13"/>
  <c r="C6" i="13"/>
  <c r="C7" i="13"/>
  <c r="C8" i="13"/>
  <c r="C9" i="13"/>
  <c r="C10" i="13"/>
  <c r="C11" i="13"/>
  <c r="C12" i="13"/>
  <c r="C13" i="13"/>
  <c r="C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5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<sst xmlns="http://schemas.openxmlformats.org/spreadsheetml/2006/main" count="265" uniqueCount="197">
  <si>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</si>
  <si>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</si>
  <si>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</si>
  <si>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</si>
  <si>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</si>
  <si>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</si>
  <si>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</si>
  <si>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</si>
  <si>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</si>
  <si>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</si>
  <si>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</si>
  <si>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</si>
  <si>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</si>
  <si>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</si>
  <si>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</si>
  <si>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</si>
  <si>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</si>
  <si>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</si>
  <si>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</si>
  <si>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</si>
  <si>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</si>
  <si>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</si>
  <si>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</si>
  <si>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</si>
  <si>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</si>
  <si>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</si>
  <si>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</si>
  <si>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</si>
  <si>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</si>
  <si>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</si>
  <si>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</si>
  <si>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</si>
  <si>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</si>
  <si>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?</t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</si>
  <si>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</si>
  <si>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</si>
  <si>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</si>
  <si>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</si>
  <si>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</si>
  <si>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</si>
  <si>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</si>
  <si>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</si>
  <si>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</si>
  <si>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</si>
  <si>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</si>
  <si>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</si>
  <si>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</si>
  <si>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</si>
  <si>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</si>
  <si>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</si>
  <si>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</si>
  <si>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</si>
  <si>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</si>
  <si>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</si>
  <si>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</si>
  <si>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</si>
  <si>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</si>
  <si>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</si>
  <si>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</si>
  <si>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</si>
  <si>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</si>
  <si>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</si>
  <si>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</si>
  <si>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</si>
  <si>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</si>
  <si>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</si>
  <si>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</si>
  <si>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</si>
  <si>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</si>
  <si>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</si>
  <si>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</si>
  <si>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</si>
  <si>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</si>
  <si>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</si>
  <si>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</si>
  <si>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</si>
  <si>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</si>
  <si>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</si>
  <si>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</si>
  <si>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</si>
  <si>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</si>
  <si>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</si>
  <si>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</si>
  <si>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</si>
  <si>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</si>
  <si>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</si>
  <si>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</si>
  <si>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</si>
  <si>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</si>
  <si>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</si>
  <si>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</si>
  <si>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</si>
  <si>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</si>
  <si>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</si>
  <si>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</si>
  <si>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</si>
  <si>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</si>
  <si>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</si>
  <si>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</si>
  <si>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</si>
  <si>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</si>
  <si>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</si>
  <si>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</si>
  <si>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</si>
  <si>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</si>
  <si>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</si>
  <si>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</si>
  <si>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</si>
  <si>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</si>
  <si>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</si>
  <si>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</si>
  <si>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</si>
  <si>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</si>
  <si>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</si>
  <si>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</si>
  <si>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</si>
  <si>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</si>
  <si>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</si>
  <si>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</si>
  <si>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</si>
  <si>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</si>
  <si>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</si>
  <si>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</si>
  <si>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</si>
  <si>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</si>
  <si>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</si>
  <si>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</si>
  <si>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</si>
  <si>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</si>
  <si>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</si>
  <si>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</si>
  <si>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</si>
  <si>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</si>
  <si>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</si>
  <si>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</si>
  <si>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</si>
  <si>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</si>
  <si>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</si>
  <si>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</si>
  <si>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</si>
  <si>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</si>
  <si>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</si>
  <si>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</si>
  <si>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</si>
  <si>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</si>
  <si>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</si>
  <si>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</si>
  <si>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</si>
  <si>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</si>
  <si>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</si>
  <si>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</si>
  <si>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</si>
  <si>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</si>
  <si>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</si>
  <si>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</si>
  <si>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</si>
  <si>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</si>
  <si>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 xml:space="preserve">              ?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</si>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</sst>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#.00"/>
    <numFmt numFmtId="166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6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66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6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8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zoomScale="90" workbookViewId="0">
      <selection activeCell="J21" sqref="J21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69" t="s">
        <v>85</v>
      </c>
      <c r="B1" s="69"/>
      <c r="C1" s="69"/>
      <c r="D1" s="69"/>
      <c r="E1" s="69"/>
      <c r="F1" s="69"/>
      <c r="G1" s="69"/>
      <c r="H1" s="69"/>
      <c r="I1" s="69"/>
    </row>
    <row r="2" spans="1:10" s="7" customFormat="1" ht="20.100000000000001" customHeight="1" x14ac:dyDescent="0.25">
      <c r="A2" s="10"/>
      <c r="B2" s="10"/>
      <c r="C2" s="12" t="s">
        <v>100</v>
      </c>
      <c r="D2" s="11">
        <v>44344</v>
      </c>
      <c r="E2" s="10"/>
      <c r="F2" s="10"/>
      <c r="G2" s="10"/>
    </row>
    <row r="3" spans="1:10" ht="20.100000000000001" customHeight="1" x14ac:dyDescent="0.2">
      <c r="A3" s="72" t="s">
        <v>86</v>
      </c>
      <c r="B3" s="72" t="s">
        <v>87</v>
      </c>
      <c r="C3" s="65" t="s">
        <v>93</v>
      </c>
      <c r="D3" s="65" t="s">
        <v>94</v>
      </c>
      <c r="E3" s="65" t="s">
        <v>88</v>
      </c>
      <c r="F3" s="67" t="s">
        <v>89</v>
      </c>
      <c r="G3" s="68"/>
      <c r="H3" s="70" t="s">
        <v>90</v>
      </c>
      <c r="I3" s="36" t="s">
        <v>47</v>
      </c>
    </row>
    <row r="4" spans="1:10" ht="20.100000000000001" customHeight="1" x14ac:dyDescent="0.2">
      <c r="A4" s="72"/>
      <c r="B4" s="72"/>
      <c r="C4" s="66"/>
      <c r="D4" s="66"/>
      <c r="E4" s="66"/>
      <c r="F4" s="35" t="s">
        <v>91</v>
      </c>
      <c r="G4" s="35" t="s">
        <v>92</v>
      </c>
      <c r="H4" s="71"/>
      <c r="I4" s="37"/>
    </row>
    <row r="5" spans="1:10" ht="20.100000000000001" customHeight="1" x14ac:dyDescent="0.2">
      <c r="A5" s="2" t="s">
        <v>162</v>
      </c>
      <c r="B5" s="2">
        <v>22</v>
      </c>
      <c r="C5" s="2" t="str">
        <f>IF(LEFT(A5,2)="A1","TIN HOC A.1","TIN HOC A.2")</f>
        <v>TIN HOC A.1</v>
      </c>
      <c r="D5" s="2" t="str">
        <f>IF(MID(A5,3,1)="S","SANG",IF(MID(A5,3,1)="C","CHIEU","TOI"))</f>
        <v>SANG</v>
      </c>
      <c r="E5" s="27" t="str">
        <f>C5&amp;"-"&amp;IF(D5="SANG","SANG",IF(D5="TOI","TOI","CHIEU"))</f>
        <v>TIN HOC A.1-SANG</v>
      </c>
      <c r="F5" s="27" t="str">
        <f>IF(B5&lt;10,"","X")</f>
        <v>X</v>
      </c>
      <c r="G5" s="27" t="str">
        <f>IF(B5&gt;=20,"X","")</f>
        <v>X</v>
      </c>
      <c r="H5" s="48">
        <f>IF(MID(A5,3,1)="T",$D$2+2,$D$2)</f>
        <v>44344</v>
      </c>
      <c r="I5" s="27" t="str">
        <f>IF(B5&lt;10,"HUY","")</f>
        <v/>
      </c>
    </row>
    <row r="6" spans="1:10" ht="20.100000000000001" customHeight="1" x14ac:dyDescent="0.2">
      <c r="A6" s="2" t="s">
        <v>167</v>
      </c>
      <c r="B6" s="2">
        <v>18</v>
      </c>
      <c r="C6" s="2" t="str">
        <f t="shared" ref="C6:C13" si="0">IF(LEFT(A6,2)="A1","TIN HOC A.1","TIN HOC A.2")</f>
        <v>TIN HOC A.1</v>
      </c>
      <c r="D6" s="2" t="str">
        <f t="shared" ref="D6:D13" si="1">IF(MID(A6,3,1)="S","SANG",IF(MID(A6,3,1)="C","CHIEU","TOI"))</f>
        <v>TOI</v>
      </c>
      <c r="E6" s="27" t="str">
        <f t="shared" ref="E6:E13" si="2">C6&amp;"-"&amp;IF(D6="SANG","SANG",IF(D6="TOI","TOI","CHIEU"))</f>
        <v>TIN HOC A.1-TOI</v>
      </c>
      <c r="F6" s="27" t="str">
        <f t="shared" ref="F6:F13" si="3">IF(B6&lt;10,"","X")</f>
        <v>X</v>
      </c>
      <c r="G6" s="27" t="str">
        <f t="shared" ref="G6:G13" si="4">IF(B6&gt;=20,"X","")</f>
        <v/>
      </c>
      <c r="H6" s="48">
        <f t="shared" ref="H6:H13" si="5">IF(MID(A6,3,1)="T",$D$2+2,$D$2)</f>
        <v>44346</v>
      </c>
      <c r="I6" s="27" t="str">
        <f t="shared" ref="I6:I13" si="6">IF(B6&lt;10,"HUY","")</f>
        <v/>
      </c>
    </row>
    <row r="7" spans="1:10" ht="20.100000000000001" customHeight="1" x14ac:dyDescent="0.2">
      <c r="A7" s="2" t="s">
        <v>168</v>
      </c>
      <c r="B7" s="2">
        <v>19</v>
      </c>
      <c r="C7" s="2" t="str">
        <f t="shared" si="0"/>
        <v>TIN HOC A.2</v>
      </c>
      <c r="D7" s="2" t="str">
        <f t="shared" si="1"/>
        <v>CHIEU</v>
      </c>
      <c r="E7" s="27" t="str">
        <f t="shared" si="2"/>
        <v>TIN HOC A.2-CHIEU</v>
      </c>
      <c r="F7" s="27" t="str">
        <f t="shared" si="3"/>
        <v>X</v>
      </c>
      <c r="G7" s="27" t="str">
        <f t="shared" si="4"/>
        <v/>
      </c>
      <c r="H7" s="48">
        <f t="shared" si="5"/>
        <v>44344</v>
      </c>
      <c r="I7" s="27" t="str">
        <f t="shared" si="6"/>
        <v/>
      </c>
    </row>
    <row r="8" spans="1:10" ht="20.100000000000001" customHeight="1" x14ac:dyDescent="0.2">
      <c r="A8" s="2" t="s">
        <v>169</v>
      </c>
      <c r="B8" s="2">
        <v>18</v>
      </c>
      <c r="C8" s="2" t="str">
        <f t="shared" si="0"/>
        <v>TIN HOC A.1</v>
      </c>
      <c r="D8" s="2" t="str">
        <f t="shared" si="1"/>
        <v>SANG</v>
      </c>
      <c r="E8" s="27" t="str">
        <f t="shared" si="2"/>
        <v>TIN HOC A.1-SANG</v>
      </c>
      <c r="F8" s="27" t="str">
        <f t="shared" si="3"/>
        <v>X</v>
      </c>
      <c r="G8" s="27" t="str">
        <f t="shared" si="4"/>
        <v/>
      </c>
      <c r="H8" s="48">
        <f t="shared" si="5"/>
        <v>44344</v>
      </c>
      <c r="I8" s="27" t="str">
        <f t="shared" si="6"/>
        <v/>
      </c>
    </row>
    <row r="9" spans="1:10" ht="20.100000000000001" customHeight="1" x14ac:dyDescent="0.2">
      <c r="A9" s="2" t="s">
        <v>170</v>
      </c>
      <c r="B9" s="2">
        <v>25</v>
      </c>
      <c r="C9" s="2" t="str">
        <f t="shared" si="0"/>
        <v>TIN HOC A.1</v>
      </c>
      <c r="D9" s="2" t="str">
        <f t="shared" si="1"/>
        <v>CHIEU</v>
      </c>
      <c r="E9" s="27" t="str">
        <f t="shared" si="2"/>
        <v>TIN HOC A.1-CHIEU</v>
      </c>
      <c r="F9" s="27" t="str">
        <f t="shared" si="3"/>
        <v>X</v>
      </c>
      <c r="G9" s="27" t="str">
        <f t="shared" si="4"/>
        <v>X</v>
      </c>
      <c r="H9" s="48">
        <f t="shared" si="5"/>
        <v>44344</v>
      </c>
      <c r="I9" s="27" t="str">
        <f t="shared" si="6"/>
        <v/>
      </c>
    </row>
    <row r="10" spans="1:10" ht="20.100000000000001" customHeight="1" x14ac:dyDescent="0.2">
      <c r="A10" s="2" t="s">
        <v>171</v>
      </c>
      <c r="B10" s="2">
        <v>7</v>
      </c>
      <c r="C10" s="2" t="str">
        <f t="shared" si="0"/>
        <v>TIN HOC A.1</v>
      </c>
      <c r="D10" s="2" t="str">
        <f t="shared" si="1"/>
        <v>SANG</v>
      </c>
      <c r="E10" s="27" t="str">
        <f t="shared" si="2"/>
        <v>TIN HOC A.1-SANG</v>
      </c>
      <c r="F10" s="27" t="str">
        <f t="shared" si="3"/>
        <v/>
      </c>
      <c r="G10" s="27" t="str">
        <f t="shared" si="4"/>
        <v/>
      </c>
      <c r="H10" s="48">
        <f t="shared" si="5"/>
        <v>44344</v>
      </c>
      <c r="I10" s="27" t="str">
        <f t="shared" si="6"/>
        <v>HUY</v>
      </c>
    </row>
    <row r="11" spans="1:10" ht="20.100000000000001" customHeight="1" x14ac:dyDescent="0.2">
      <c r="A11" s="2" t="s">
        <v>172</v>
      </c>
      <c r="B11" s="2">
        <v>19</v>
      </c>
      <c r="C11" s="2" t="str">
        <f t="shared" si="0"/>
        <v>TIN HOC A.2</v>
      </c>
      <c r="D11" s="2" t="str">
        <f t="shared" si="1"/>
        <v>TOI</v>
      </c>
      <c r="E11" s="27" t="str">
        <f t="shared" si="2"/>
        <v>TIN HOC A.2-TOI</v>
      </c>
      <c r="F11" s="27" t="str">
        <f t="shared" si="3"/>
        <v>X</v>
      </c>
      <c r="G11" s="27" t="str">
        <f t="shared" si="4"/>
        <v/>
      </c>
      <c r="H11" s="48">
        <f t="shared" si="5"/>
        <v>44346</v>
      </c>
      <c r="I11" s="27" t="str">
        <f t="shared" si="6"/>
        <v/>
      </c>
    </row>
    <row r="12" spans="1:10" ht="20.100000000000001" customHeight="1" x14ac:dyDescent="0.2">
      <c r="A12" s="2" t="s">
        <v>173</v>
      </c>
      <c r="B12" s="2">
        <v>28</v>
      </c>
      <c r="C12" s="2" t="str">
        <f t="shared" si="0"/>
        <v>TIN HOC A.1</v>
      </c>
      <c r="D12" s="2" t="str">
        <f t="shared" si="1"/>
        <v>TOI</v>
      </c>
      <c r="E12" s="27" t="str">
        <f t="shared" si="2"/>
        <v>TIN HOC A.1-TOI</v>
      </c>
      <c r="F12" s="27" t="str">
        <f t="shared" si="3"/>
        <v>X</v>
      </c>
      <c r="G12" s="27" t="str">
        <f t="shared" si="4"/>
        <v>X</v>
      </c>
      <c r="H12" s="48">
        <f t="shared" si="5"/>
        <v>44346</v>
      </c>
      <c r="I12" s="27" t="str">
        <f t="shared" si="6"/>
        <v/>
      </c>
    </row>
    <row r="13" spans="1:10" ht="20.100000000000001" customHeight="1" x14ac:dyDescent="0.2">
      <c r="A13" s="2" t="s">
        <v>174</v>
      </c>
      <c r="B13" s="2">
        <v>9</v>
      </c>
      <c r="C13" s="2" t="str">
        <f t="shared" si="0"/>
        <v>TIN HOC A.2</v>
      </c>
      <c r="D13" s="2" t="str">
        <f t="shared" si="1"/>
        <v>SANG</v>
      </c>
      <c r="E13" s="27" t="str">
        <f t="shared" si="2"/>
        <v>TIN HOC A.2-SANG</v>
      </c>
      <c r="F13" s="27" t="str">
        <f t="shared" si="3"/>
        <v/>
      </c>
      <c r="G13" s="27" t="str">
        <f t="shared" si="4"/>
        <v/>
      </c>
      <c r="H13" s="48">
        <f t="shared" si="5"/>
        <v>44344</v>
      </c>
      <c r="I13" s="27" t="str">
        <f t="shared" si="6"/>
        <v>HUY</v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175</v>
      </c>
      <c r="B16" s="35" t="s">
        <v>93</v>
      </c>
      <c r="D16" s="38" t="s">
        <v>176</v>
      </c>
      <c r="E16" s="33" t="s">
        <v>95</v>
      </c>
      <c r="F16" s="33" t="s">
        <v>30</v>
      </c>
      <c r="G16" s="33" t="s">
        <v>74</v>
      </c>
    </row>
    <row r="17" spans="1:9" ht="20.100000000000001" customHeight="1" x14ac:dyDescent="0.2">
      <c r="A17" s="5" t="s">
        <v>163</v>
      </c>
      <c r="B17" s="2" t="s">
        <v>165</v>
      </c>
      <c r="D17" s="39" t="s">
        <v>94</v>
      </c>
      <c r="E17" s="5" t="s">
        <v>96</v>
      </c>
      <c r="F17" s="5" t="s">
        <v>97</v>
      </c>
      <c r="G17" s="5" t="s">
        <v>98</v>
      </c>
    </row>
    <row r="18" spans="1:9" ht="20.100000000000001" customHeight="1" x14ac:dyDescent="0.2">
      <c r="A18" s="5" t="s">
        <v>164</v>
      </c>
      <c r="B18" s="2" t="s">
        <v>166</v>
      </c>
    </row>
    <row r="19" spans="1:9" ht="20.100000000000001" customHeight="1" x14ac:dyDescent="0.25">
      <c r="A19"/>
      <c r="B19"/>
      <c r="F19" s="26" t="s">
        <v>140</v>
      </c>
    </row>
    <row r="20" spans="1:9" ht="20.100000000000001" customHeight="1" x14ac:dyDescent="0.2">
      <c r="A20" s="9" t="s">
        <v>99</v>
      </c>
      <c r="F20" s="39" t="s">
        <v>94</v>
      </c>
      <c r="G20" s="5" t="s">
        <v>96</v>
      </c>
      <c r="H20" s="5" t="s">
        <v>97</v>
      </c>
      <c r="I20" s="5" t="s">
        <v>98</v>
      </c>
    </row>
    <row r="21" spans="1:9" ht="20.100000000000001" customHeight="1" x14ac:dyDescent="0.2">
      <c r="A21" s="1" t="s">
        <v>153</v>
      </c>
      <c r="F21" s="8"/>
      <c r="G21" s="27">
        <f>COUNTIF($D$5:$D$13,"=SANG")</f>
        <v>4</v>
      </c>
      <c r="H21" s="27">
        <f>COUNTIF($D$5:$D$13,"=CHIEU")</f>
        <v>2</v>
      </c>
      <c r="I21" s="27">
        <f>COUNTIF($D$5:$D$13,"=TOI")</f>
        <v>3</v>
      </c>
    </row>
    <row r="22" spans="1:9" ht="20.100000000000001" customHeight="1" x14ac:dyDescent="0.2">
      <c r="A22" s="1" t="s">
        <v>154</v>
      </c>
    </row>
    <row r="23" spans="1:9" ht="20.100000000000001" customHeight="1" x14ac:dyDescent="0.2">
      <c r="A23" s="1" t="s">
        <v>177</v>
      </c>
    </row>
    <row r="24" spans="1:9" ht="20.100000000000001" customHeight="1" x14ac:dyDescent="0.2">
      <c r="A24" s="1" t="s">
        <v>155</v>
      </c>
    </row>
    <row r="25" spans="1:9" ht="20.100000000000001" customHeight="1" x14ac:dyDescent="0.2">
      <c r="A25" s="1" t="s">
        <v>135</v>
      </c>
    </row>
    <row r="26" spans="1:9" ht="20.100000000000001" customHeight="1" x14ac:dyDescent="0.2">
      <c r="A26" s="9" t="s">
        <v>137</v>
      </c>
    </row>
    <row r="27" spans="1:9" ht="20.100000000000001" customHeight="1" x14ac:dyDescent="0.2">
      <c r="A27" s="1" t="s">
        <v>136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tabSelected="1" zoomScaleNormal="100" workbookViewId="0">
      <selection activeCell="I3" sqref="I3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19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IF(LEFT(B3,2)="BD","BO DOI",IF(LEFT(B3,2)="CL","CON LIET SI","HOC SINH"))</f>
        <v>BO DOI</v>
      </c>
      <c r="D3" s="32" t="str">
        <f>RIGHT(B3,1)</f>
        <v>1</v>
      </c>
      <c r="E3" s="27" t="str">
        <f>MID(B3,3,1)</f>
        <v>A</v>
      </c>
      <c r="F3" s="2">
        <v>9</v>
      </c>
      <c r="G3" s="2">
        <v>7.5</v>
      </c>
      <c r="H3" s="2">
        <v>0</v>
      </c>
      <c r="I3" s="85" t="s">
        <v>196</v>
      </c>
      <c r="J3" s="27" t="s">
        <v>141</v>
      </c>
      <c r="K3" s="27" t="s">
        <v>35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IF(LEFT(B4,2)="BD","BO DOI",IF(LEFT(B4,2)="CL","CON LIET SI","HOC SINH"))</f>
        <v>HOC SINH</v>
      </c>
      <c r="D4" s="32" t="str">
        <f t="shared" ref="D4:D10" si="1">RIGHT(B4,1)</f>
        <v>3</v>
      </c>
      <c r="E4" s="27" t="str">
        <f t="shared" ref="E4:E10" si="2">MID(B4,3,1)</f>
        <v>A</v>
      </c>
      <c r="F4" s="2">
        <v>6.5</v>
      </c>
      <c r="G4" s="2">
        <v>7</v>
      </c>
      <c r="H4" s="2">
        <v>6.5</v>
      </c>
      <c r="I4" s="2"/>
      <c r="J4" s="27"/>
      <c r="K4" s="2"/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CON LIET SI</v>
      </c>
      <c r="D5" s="32" t="str">
        <f t="shared" si="1"/>
        <v>3</v>
      </c>
      <c r="E5" s="27" t="str">
        <f t="shared" si="2"/>
        <v>C</v>
      </c>
      <c r="F5" s="2">
        <v>4.5</v>
      </c>
      <c r="G5" s="2">
        <v>4</v>
      </c>
      <c r="H5" s="2">
        <v>5</v>
      </c>
      <c r="I5" s="2"/>
      <c r="J5" s="27"/>
      <c r="K5" s="2"/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HOC SINH</v>
      </c>
      <c r="D6" s="32" t="str">
        <f t="shared" si="1"/>
        <v>2</v>
      </c>
      <c r="E6" s="27" t="str">
        <f t="shared" si="2"/>
        <v>B</v>
      </c>
      <c r="F6" s="2">
        <v>6</v>
      </c>
      <c r="G6" s="2">
        <v>8.5</v>
      </c>
      <c r="H6" s="2">
        <v>5.5</v>
      </c>
      <c r="I6" s="2"/>
      <c r="J6" s="27"/>
      <c r="K6" s="2"/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CON LIET SI</v>
      </c>
      <c r="D7" s="32" t="str">
        <f t="shared" si="1"/>
        <v>1</v>
      </c>
      <c r="E7" s="27" t="str">
        <f t="shared" si="2"/>
        <v>B</v>
      </c>
      <c r="F7" s="2">
        <v>9</v>
      </c>
      <c r="G7" s="2">
        <v>5</v>
      </c>
      <c r="H7" s="2">
        <v>5.5</v>
      </c>
      <c r="I7" s="2"/>
      <c r="J7" s="27"/>
      <c r="K7" s="2"/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BO DOI</v>
      </c>
      <c r="D8" s="32" t="str">
        <f t="shared" si="1"/>
        <v>3</v>
      </c>
      <c r="E8" s="27" t="str">
        <f t="shared" si="2"/>
        <v>B</v>
      </c>
      <c r="F8" s="2">
        <v>6.5</v>
      </c>
      <c r="G8" s="2">
        <v>6.5</v>
      </c>
      <c r="H8" s="2">
        <v>5.5</v>
      </c>
      <c r="I8" s="2"/>
      <c r="J8" s="27"/>
      <c r="K8" s="2"/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HOC SINH</v>
      </c>
      <c r="D9" s="32" t="str">
        <f t="shared" si="1"/>
        <v>2</v>
      </c>
      <c r="E9" s="27" t="str">
        <f t="shared" si="2"/>
        <v>A</v>
      </c>
      <c r="F9" s="2">
        <v>8</v>
      </c>
      <c r="G9" s="2">
        <v>7.5</v>
      </c>
      <c r="H9" s="2">
        <v>3</v>
      </c>
      <c r="I9" s="2"/>
      <c r="J9" s="27"/>
      <c r="K9" s="2"/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CON LIET SI</v>
      </c>
      <c r="D10" s="32" t="str">
        <f t="shared" si="1"/>
        <v>2</v>
      </c>
      <c r="E10" s="27" t="str">
        <f t="shared" si="2"/>
        <v>C</v>
      </c>
      <c r="F10" s="2">
        <v>6.5</v>
      </c>
      <c r="G10" s="2">
        <v>5.5</v>
      </c>
      <c r="H10" s="2">
        <v>3</v>
      </c>
      <c r="I10" s="2"/>
      <c r="J10" s="27"/>
      <c r="K10" s="2"/>
    </row>
    <row r="12" spans="1:11" ht="20.100000000000001" customHeight="1" x14ac:dyDescent="0.2">
      <c r="A12" s="26" t="s">
        <v>18</v>
      </c>
      <c r="D12" s="26" t="s">
        <v>26</v>
      </c>
      <c r="H12" s="26" t="s">
        <v>37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4</v>
      </c>
      <c r="F13" s="46" t="s">
        <v>28</v>
      </c>
      <c r="G13" s="47"/>
      <c r="H13" s="46" t="s">
        <v>4</v>
      </c>
      <c r="I13" s="46" t="s">
        <v>38</v>
      </c>
      <c r="J13" s="46" t="s">
        <v>39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7" t="s">
        <v>141</v>
      </c>
      <c r="J14" s="27" t="s">
        <v>141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7" t="s">
        <v>141</v>
      </c>
      <c r="J15" s="27" t="s">
        <v>141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7" t="s">
        <v>141</v>
      </c>
      <c r="J16" s="27" t="s">
        <v>141</v>
      </c>
    </row>
    <row r="18" spans="1:10" ht="20.100000000000001" customHeight="1" x14ac:dyDescent="0.2">
      <c r="A18" s="6" t="s">
        <v>161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159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160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178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138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83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B6" sqref="B6"/>
    </sheetView>
  </sheetViews>
  <sheetFormatPr defaultRowHeight="14.25" x14ac:dyDescent="0.2"/>
  <cols>
    <col min="1" max="1" width="9.140625" style="51"/>
    <col min="2" max="2" width="14.85546875" style="51" customWidth="1"/>
    <col min="3" max="3" width="12" style="51" customWidth="1"/>
    <col min="4" max="6" width="9.140625" style="51"/>
    <col min="7" max="7" width="14" style="51" customWidth="1"/>
    <col min="8" max="8" width="17.42578125" style="51" customWidth="1"/>
    <col min="9" max="16384" width="9.140625" style="51"/>
  </cols>
  <sheetData>
    <row r="1" spans="1:9" ht="22.5" x14ac:dyDescent="0.3">
      <c r="A1" s="74" t="s">
        <v>194</v>
      </c>
      <c r="B1" s="74"/>
      <c r="C1" s="74"/>
      <c r="D1" s="74"/>
      <c r="E1" s="74"/>
      <c r="F1" s="74"/>
      <c r="G1" s="74"/>
      <c r="H1" s="74"/>
      <c r="I1" s="74"/>
    </row>
    <row r="2" spans="1:9" ht="60" customHeight="1" x14ac:dyDescent="0.2">
      <c r="A2" s="49" t="s">
        <v>185</v>
      </c>
      <c r="B2" s="49" t="s">
        <v>186</v>
      </c>
      <c r="C2" s="50" t="s">
        <v>189</v>
      </c>
      <c r="D2" s="50" t="s">
        <v>190</v>
      </c>
      <c r="E2" s="50" t="s">
        <v>191</v>
      </c>
      <c r="F2" s="50" t="s">
        <v>192</v>
      </c>
      <c r="G2" s="50" t="s">
        <v>193</v>
      </c>
      <c r="H2" s="50" t="s">
        <v>187</v>
      </c>
      <c r="I2" s="49" t="s">
        <v>188</v>
      </c>
    </row>
    <row r="3" spans="1:9" x14ac:dyDescent="0.2">
      <c r="A3" s="52">
        <v>1</v>
      </c>
      <c r="B3" s="53" t="s">
        <v>77</v>
      </c>
      <c r="C3" s="52" t="s">
        <v>29</v>
      </c>
      <c r="D3" s="52">
        <v>9</v>
      </c>
      <c r="E3" s="52">
        <v>10</v>
      </c>
      <c r="F3" s="54"/>
      <c r="G3" s="55"/>
      <c r="H3" s="55"/>
      <c r="I3" s="55"/>
    </row>
    <row r="4" spans="1:9" x14ac:dyDescent="0.2">
      <c r="A4" s="52">
        <v>2</v>
      </c>
      <c r="B4" s="53" t="s">
        <v>78</v>
      </c>
      <c r="C4" s="52" t="s">
        <v>31</v>
      </c>
      <c r="D4" s="52">
        <v>8</v>
      </c>
      <c r="E4" s="52">
        <v>10</v>
      </c>
      <c r="F4" s="54"/>
      <c r="G4" s="55"/>
      <c r="H4" s="55"/>
      <c r="I4" s="55"/>
    </row>
    <row r="5" spans="1:9" x14ac:dyDescent="0.2">
      <c r="A5" s="52">
        <v>3</v>
      </c>
      <c r="B5" s="53" t="s">
        <v>195</v>
      </c>
      <c r="C5" s="52" t="s">
        <v>31</v>
      </c>
      <c r="D5" s="52">
        <v>5</v>
      </c>
      <c r="E5" s="52">
        <v>6</v>
      </c>
      <c r="F5" s="54"/>
      <c r="G5" s="55"/>
      <c r="H5" s="55"/>
      <c r="I5" s="55"/>
    </row>
    <row r="6" spans="1:9" x14ac:dyDescent="0.2">
      <c r="A6" s="52">
        <v>4</v>
      </c>
      <c r="B6" s="53" t="s">
        <v>79</v>
      </c>
      <c r="C6" s="52" t="s">
        <v>29</v>
      </c>
      <c r="D6" s="52">
        <v>8</v>
      </c>
      <c r="E6" s="52">
        <v>2</v>
      </c>
      <c r="F6" s="54"/>
      <c r="G6" s="55"/>
      <c r="H6" s="55"/>
      <c r="I6" s="55"/>
    </row>
    <row r="7" spans="1:9" x14ac:dyDescent="0.2">
      <c r="A7" s="52">
        <v>5</v>
      </c>
      <c r="B7" s="53" t="s">
        <v>80</v>
      </c>
      <c r="C7" s="52" t="s">
        <v>31</v>
      </c>
      <c r="D7" s="52">
        <v>10</v>
      </c>
      <c r="E7" s="52">
        <v>9</v>
      </c>
      <c r="F7" s="54"/>
      <c r="G7" s="55"/>
      <c r="H7" s="55"/>
      <c r="I7" s="55"/>
    </row>
    <row r="9" spans="1:9" x14ac:dyDescent="0.2">
      <c r="A9" s="56"/>
      <c r="B9" s="56"/>
      <c r="C9" s="56"/>
      <c r="D9" s="56"/>
      <c r="E9" s="56"/>
      <c r="F9" s="56"/>
      <c r="G9" s="56"/>
      <c r="H9" s="56"/>
    </row>
    <row r="10" spans="1:9" ht="15" x14ac:dyDescent="0.2">
      <c r="A10" s="57" t="s">
        <v>181</v>
      </c>
      <c r="B10" s="57"/>
      <c r="C10" s="56"/>
      <c r="D10" s="56"/>
      <c r="E10" s="56"/>
      <c r="F10" s="56"/>
      <c r="G10" s="56"/>
      <c r="H10" s="56"/>
    </row>
    <row r="11" spans="1:9" ht="15" x14ac:dyDescent="0.2">
      <c r="A11" s="57" t="s">
        <v>182</v>
      </c>
      <c r="B11" s="57"/>
      <c r="C11" s="56"/>
      <c r="D11" s="56"/>
      <c r="E11" s="56"/>
      <c r="F11" s="56"/>
      <c r="G11" s="56"/>
      <c r="H11" s="56"/>
    </row>
    <row r="12" spans="1:9" ht="15" x14ac:dyDescent="0.2">
      <c r="A12" s="57" t="s">
        <v>183</v>
      </c>
      <c r="B12" s="57"/>
      <c r="C12" s="56"/>
      <c r="D12" s="56"/>
      <c r="E12" s="56"/>
      <c r="F12" s="56"/>
      <c r="G12" s="56"/>
      <c r="H12" s="56"/>
    </row>
    <row r="13" spans="1:9" ht="15" x14ac:dyDescent="0.2">
      <c r="A13" s="58" t="s">
        <v>184</v>
      </c>
      <c r="B13" s="59"/>
    </row>
    <row r="14" spans="1:9" ht="47.25" customHeight="1" x14ac:dyDescent="0.2">
      <c r="A14" s="60" t="s">
        <v>149</v>
      </c>
      <c r="B14" s="61" t="s">
        <v>156</v>
      </c>
      <c r="C14" s="62" t="s">
        <v>150</v>
      </c>
      <c r="D14" s="75" t="s">
        <v>158</v>
      </c>
      <c r="E14" s="75"/>
    </row>
    <row r="15" spans="1:9" x14ac:dyDescent="0.2">
      <c r="A15" s="63" t="s">
        <v>34</v>
      </c>
      <c r="B15" s="63" t="s">
        <v>157</v>
      </c>
      <c r="C15" s="64" t="s">
        <v>141</v>
      </c>
      <c r="D15" s="76" t="s">
        <v>33</v>
      </c>
      <c r="E15" s="76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zoomScaleNormal="100" workbookViewId="0">
      <selection activeCell="E18" sqref="E18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78" t="s">
        <v>40</v>
      </c>
      <c r="B1" s="78"/>
      <c r="C1" s="78"/>
      <c r="D1" s="78"/>
      <c r="E1" s="78"/>
      <c r="F1" s="78"/>
      <c r="G1" s="78"/>
      <c r="H1" s="78"/>
      <c r="I1" s="78"/>
      <c r="J1" s="78"/>
    </row>
    <row r="2" spans="1:11" ht="24" customHeight="1" x14ac:dyDescent="0.2">
      <c r="A2" s="40" t="s">
        <v>1</v>
      </c>
      <c r="B2" s="40" t="s">
        <v>41</v>
      </c>
      <c r="C2" s="40" t="s">
        <v>42</v>
      </c>
      <c r="D2" s="40" t="s">
        <v>43</v>
      </c>
      <c r="E2" s="40" t="s">
        <v>44</v>
      </c>
      <c r="F2" s="40" t="s">
        <v>45</v>
      </c>
      <c r="G2" s="40" t="s">
        <v>46</v>
      </c>
      <c r="H2" s="40" t="s">
        <v>180</v>
      </c>
      <c r="I2" s="42" t="s">
        <v>73</v>
      </c>
      <c r="J2" s="42" t="s">
        <v>75</v>
      </c>
    </row>
    <row r="3" spans="1:11" ht="20.100000000000001" customHeight="1" x14ac:dyDescent="0.2">
      <c r="A3" s="5">
        <v>1</v>
      </c>
      <c r="B3" s="4" t="s">
        <v>76</v>
      </c>
      <c r="C3" s="2"/>
      <c r="D3" s="5">
        <v>20</v>
      </c>
      <c r="E3" s="2">
        <v>1400</v>
      </c>
      <c r="F3" s="27"/>
      <c r="G3" s="32" t="s">
        <v>34</v>
      </c>
      <c r="H3" s="27" t="s">
        <v>34</v>
      </c>
      <c r="I3" s="27" t="s">
        <v>36</v>
      </c>
      <c r="J3" s="27" t="s">
        <v>36</v>
      </c>
    </row>
    <row r="4" spans="1:11" ht="20.100000000000001" customHeight="1" x14ac:dyDescent="0.2">
      <c r="A4" s="5">
        <v>2</v>
      </c>
      <c r="B4" s="2" t="s">
        <v>48</v>
      </c>
      <c r="C4" s="2"/>
      <c r="D4" s="5">
        <v>40</v>
      </c>
      <c r="E4" s="2">
        <v>1600</v>
      </c>
      <c r="F4" s="27"/>
      <c r="G4" s="2"/>
      <c r="H4" s="2"/>
      <c r="I4" s="2"/>
      <c r="J4" s="2"/>
    </row>
    <row r="5" spans="1:11" ht="20.100000000000001" customHeight="1" x14ac:dyDescent="0.2">
      <c r="A5" s="5">
        <v>3</v>
      </c>
      <c r="B5" s="2" t="s">
        <v>49</v>
      </c>
      <c r="C5" s="2"/>
      <c r="D5" s="5">
        <v>35</v>
      </c>
      <c r="E5" s="2">
        <v>1800</v>
      </c>
      <c r="F5" s="27"/>
      <c r="G5" s="2"/>
      <c r="H5" s="2"/>
      <c r="I5" s="2"/>
      <c r="J5" s="2"/>
    </row>
    <row r="6" spans="1:11" ht="20.100000000000001" customHeight="1" x14ac:dyDescent="0.2">
      <c r="A6" s="5">
        <v>4</v>
      </c>
      <c r="B6" s="2" t="s">
        <v>50</v>
      </c>
      <c r="C6" s="2"/>
      <c r="D6" s="5">
        <v>80</v>
      </c>
      <c r="E6" s="2">
        <v>1400</v>
      </c>
      <c r="F6" s="27"/>
      <c r="G6" s="2"/>
      <c r="H6" s="2"/>
      <c r="I6" s="2"/>
      <c r="J6" s="2"/>
    </row>
    <row r="7" spans="1:11" ht="20.100000000000001" customHeight="1" x14ac:dyDescent="0.2">
      <c r="A7" s="5">
        <v>5</v>
      </c>
      <c r="B7" s="2" t="s">
        <v>51</v>
      </c>
      <c r="C7" s="2"/>
      <c r="D7" s="5">
        <v>80</v>
      </c>
      <c r="E7" s="2">
        <v>2000</v>
      </c>
      <c r="F7" s="27"/>
      <c r="G7" s="2"/>
      <c r="H7" s="2"/>
      <c r="I7" s="2"/>
      <c r="J7" s="2"/>
    </row>
    <row r="8" spans="1:11" ht="20.100000000000001" customHeight="1" x14ac:dyDescent="0.2">
      <c r="A8" s="5">
        <v>6</v>
      </c>
      <c r="B8" s="2" t="s">
        <v>52</v>
      </c>
      <c r="C8" s="2"/>
      <c r="D8" s="5">
        <v>35</v>
      </c>
      <c r="E8" s="2">
        <v>2300</v>
      </c>
      <c r="F8" s="27"/>
      <c r="G8" s="2"/>
      <c r="H8" s="2"/>
      <c r="I8" s="2"/>
      <c r="J8" s="2"/>
    </row>
    <row r="9" spans="1:11" ht="20.100000000000001" customHeight="1" x14ac:dyDescent="0.2">
      <c r="A9" s="5">
        <v>7</v>
      </c>
      <c r="B9" s="2" t="s">
        <v>53</v>
      </c>
      <c r="C9" s="2"/>
      <c r="D9" s="5">
        <v>50</v>
      </c>
      <c r="E9" s="2">
        <v>1800</v>
      </c>
      <c r="F9" s="27"/>
      <c r="G9" s="2"/>
      <c r="H9" s="2"/>
      <c r="I9" s="2"/>
      <c r="J9" s="2"/>
    </row>
    <row r="10" spans="1:11" ht="20.100000000000001" customHeight="1" x14ac:dyDescent="0.2">
      <c r="A10" s="5">
        <v>8</v>
      </c>
      <c r="B10" s="2" t="s">
        <v>54</v>
      </c>
      <c r="C10" s="2"/>
      <c r="D10" s="5">
        <v>70</v>
      </c>
      <c r="E10" s="2">
        <v>2000</v>
      </c>
      <c r="F10" s="27"/>
      <c r="G10" s="2"/>
      <c r="H10" s="2"/>
      <c r="I10" s="2"/>
      <c r="J10" s="2"/>
    </row>
    <row r="12" spans="1:11" ht="20.100000000000001" customHeight="1" x14ac:dyDescent="0.2">
      <c r="A12" s="1" t="s">
        <v>18</v>
      </c>
      <c r="F12" s="1" t="s">
        <v>26</v>
      </c>
      <c r="I12" s="1" t="s">
        <v>71</v>
      </c>
    </row>
    <row r="13" spans="1:11" ht="20.100000000000001" customHeight="1" x14ac:dyDescent="0.2">
      <c r="A13" s="77" t="s">
        <v>55</v>
      </c>
      <c r="B13" s="77" t="s">
        <v>42</v>
      </c>
      <c r="C13" s="77" t="s">
        <v>44</v>
      </c>
      <c r="D13" s="77"/>
      <c r="F13" s="41" t="s">
        <v>66</v>
      </c>
      <c r="G13" s="41" t="s">
        <v>67</v>
      </c>
      <c r="I13" s="41" t="s">
        <v>72</v>
      </c>
      <c r="J13" s="41" t="s">
        <v>64</v>
      </c>
      <c r="K13" s="41" t="s">
        <v>65</v>
      </c>
    </row>
    <row r="14" spans="1:11" ht="20.100000000000001" customHeight="1" x14ac:dyDescent="0.2">
      <c r="A14" s="77"/>
      <c r="B14" s="77"/>
      <c r="C14" s="40" t="s">
        <v>64</v>
      </c>
      <c r="D14" s="40" t="s">
        <v>65</v>
      </c>
      <c r="F14" s="5" t="s">
        <v>68</v>
      </c>
      <c r="G14" s="2" t="s">
        <v>69</v>
      </c>
      <c r="I14" s="2" t="s">
        <v>60</v>
      </c>
      <c r="J14" s="27" t="s">
        <v>35</v>
      </c>
      <c r="K14" s="27" t="s">
        <v>35</v>
      </c>
    </row>
    <row r="15" spans="1:11" ht="20.100000000000001" customHeight="1" x14ac:dyDescent="0.2">
      <c r="A15" s="5" t="s">
        <v>56</v>
      </c>
      <c r="B15" s="2" t="s">
        <v>60</v>
      </c>
      <c r="C15" s="2">
        <v>1400</v>
      </c>
      <c r="D15" s="2">
        <v>1800</v>
      </c>
      <c r="F15" s="5" t="s">
        <v>30</v>
      </c>
      <c r="G15" s="2" t="s">
        <v>70</v>
      </c>
      <c r="I15" s="2" t="s">
        <v>61</v>
      </c>
      <c r="J15" s="27" t="s">
        <v>35</v>
      </c>
      <c r="K15" s="27" t="s">
        <v>35</v>
      </c>
    </row>
    <row r="16" spans="1:11" ht="20.100000000000001" customHeight="1" x14ac:dyDescent="0.2">
      <c r="A16" s="5" t="s">
        <v>57</v>
      </c>
      <c r="B16" s="2" t="s">
        <v>61</v>
      </c>
      <c r="C16" s="2">
        <v>1600</v>
      </c>
      <c r="D16" s="2">
        <v>2000</v>
      </c>
    </row>
    <row r="17" spans="1:4" ht="20.100000000000001" customHeight="1" x14ac:dyDescent="0.2">
      <c r="A17" s="5" t="s">
        <v>58</v>
      </c>
      <c r="B17" s="2" t="s">
        <v>62</v>
      </c>
      <c r="C17" s="2">
        <v>1800</v>
      </c>
      <c r="D17" s="2">
        <v>2300</v>
      </c>
    </row>
    <row r="18" spans="1:4" ht="20.100000000000001" customHeight="1" x14ac:dyDescent="0.2">
      <c r="A18" s="5" t="s">
        <v>59</v>
      </c>
      <c r="B18" s="2" t="s">
        <v>63</v>
      </c>
      <c r="C18" s="2">
        <v>2000</v>
      </c>
      <c r="D18" s="2">
        <v>2500</v>
      </c>
    </row>
    <row r="20" spans="1:4" ht="20.100000000000001" customHeight="1" x14ac:dyDescent="0.2">
      <c r="A20" s="23" t="s">
        <v>133</v>
      </c>
    </row>
    <row r="21" spans="1:4" ht="20.100000000000001" customHeight="1" x14ac:dyDescent="0.2">
      <c r="A21" s="23"/>
      <c r="B21" s="1" t="s">
        <v>179</v>
      </c>
    </row>
    <row r="22" spans="1:4" ht="20.100000000000001" customHeight="1" x14ac:dyDescent="0.2">
      <c r="B22" s="1" t="s">
        <v>151</v>
      </c>
    </row>
    <row r="23" spans="1:4" ht="20.100000000000001" customHeight="1" x14ac:dyDescent="0.2">
      <c r="B23" s="1" t="s">
        <v>84</v>
      </c>
      <c r="C23" s="1" t="s">
        <v>152</v>
      </c>
    </row>
    <row r="24" spans="1:4" ht="20.100000000000001" customHeight="1" x14ac:dyDescent="0.2">
      <c r="A24" s="1" t="s">
        <v>81</v>
      </c>
    </row>
    <row r="25" spans="1:4" ht="20.100000000000001" customHeight="1" x14ac:dyDescent="0.2">
      <c r="A25" s="1" t="s">
        <v>146</v>
      </c>
    </row>
    <row r="26" spans="1:4" ht="20.100000000000001" customHeight="1" x14ac:dyDescent="0.2">
      <c r="A26" s="1" t="s">
        <v>148</v>
      </c>
    </row>
    <row r="27" spans="1:4" ht="20.100000000000001" customHeight="1" x14ac:dyDescent="0.2">
      <c r="A27" s="1" t="s">
        <v>147</v>
      </c>
    </row>
    <row r="28" spans="1:4" ht="20.100000000000001" customHeight="1" x14ac:dyDescent="0.2">
      <c r="A28" s="26" t="s">
        <v>139</v>
      </c>
    </row>
    <row r="29" spans="1:4" ht="20.100000000000001" customHeight="1" x14ac:dyDescent="0.2">
      <c r="A29" s="1" t="s">
        <v>134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topLeftCell="A10" workbookViewId="0">
      <selection activeCell="D4" sqref="D4:H13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82" t="s">
        <v>121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x14ac:dyDescent="0.2">
      <c r="A2" s="80" t="s">
        <v>1</v>
      </c>
      <c r="B2" s="83" t="s">
        <v>101</v>
      </c>
      <c r="C2" s="84"/>
      <c r="D2" s="43" t="s">
        <v>102</v>
      </c>
      <c r="E2" s="79" t="s">
        <v>116</v>
      </c>
      <c r="F2" s="79"/>
      <c r="G2" s="79"/>
      <c r="H2" s="79"/>
      <c r="I2" s="43" t="s">
        <v>111</v>
      </c>
      <c r="J2" s="43" t="s">
        <v>112</v>
      </c>
      <c r="K2" s="43" t="s">
        <v>115</v>
      </c>
    </row>
    <row r="3" spans="1:11" x14ac:dyDescent="0.2">
      <c r="A3" s="81"/>
      <c r="B3" s="44" t="s">
        <v>104</v>
      </c>
      <c r="C3" s="44" t="s">
        <v>105</v>
      </c>
      <c r="D3" s="45" t="s">
        <v>103</v>
      </c>
      <c r="E3" s="44" t="s">
        <v>106</v>
      </c>
      <c r="F3" s="44" t="s">
        <v>107</v>
      </c>
      <c r="G3" s="44" t="s">
        <v>108</v>
      </c>
      <c r="H3" s="44" t="s">
        <v>109</v>
      </c>
      <c r="I3" s="45" t="s">
        <v>110</v>
      </c>
      <c r="J3" s="45" t="s">
        <v>113</v>
      </c>
      <c r="K3" s="45" t="s">
        <v>114</v>
      </c>
    </row>
    <row r="4" spans="1:11" x14ac:dyDescent="0.2">
      <c r="A4" s="5">
        <v>1</v>
      </c>
      <c r="B4" s="2">
        <v>50</v>
      </c>
      <c r="C4" s="2">
        <v>230</v>
      </c>
      <c r="D4" s="31"/>
      <c r="E4" s="31"/>
      <c r="F4" s="31"/>
      <c r="G4" s="31"/>
      <c r="H4" s="31"/>
      <c r="I4" s="31" t="s">
        <v>141</v>
      </c>
      <c r="J4" s="27" t="s">
        <v>34</v>
      </c>
      <c r="K4" s="27" t="s">
        <v>34</v>
      </c>
    </row>
    <row r="5" spans="1:11" x14ac:dyDescent="0.2">
      <c r="A5" s="5">
        <v>2</v>
      </c>
      <c r="B5" s="2">
        <v>76</v>
      </c>
      <c r="C5" s="2">
        <v>155</v>
      </c>
      <c r="D5" s="31"/>
      <c r="E5" s="31"/>
      <c r="F5" s="31"/>
      <c r="G5" s="31"/>
      <c r="H5" s="31"/>
      <c r="I5" s="27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1"/>
      <c r="E6" s="31"/>
      <c r="F6" s="31"/>
      <c r="G6" s="31"/>
      <c r="H6" s="31"/>
      <c r="I6" s="27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1"/>
      <c r="E7" s="31"/>
      <c r="F7" s="31"/>
      <c r="G7" s="31"/>
      <c r="H7" s="31"/>
      <c r="I7" s="27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1"/>
      <c r="E8" s="31"/>
      <c r="F8" s="31"/>
      <c r="G8" s="31"/>
      <c r="H8" s="31"/>
      <c r="I8" s="27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1"/>
      <c r="E9" s="31"/>
      <c r="F9" s="31"/>
      <c r="G9" s="31"/>
      <c r="H9" s="31"/>
      <c r="I9" s="27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1"/>
      <c r="E10" s="31"/>
      <c r="F10" s="31"/>
      <c r="G10" s="31"/>
      <c r="H10" s="31"/>
      <c r="I10" s="27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1"/>
      <c r="E11" s="31"/>
      <c r="F11" s="31"/>
      <c r="G11" s="31"/>
      <c r="H11" s="31"/>
      <c r="I11" s="27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1"/>
      <c r="E12" s="31"/>
      <c r="F12" s="31"/>
      <c r="G12" s="31"/>
      <c r="H12" s="31"/>
      <c r="I12" s="27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1"/>
      <c r="E13" s="31"/>
      <c r="F13" s="31"/>
      <c r="G13" s="31"/>
      <c r="H13" s="31"/>
      <c r="I13" s="27"/>
      <c r="J13" s="2"/>
      <c r="K13" s="2"/>
    </row>
    <row r="14" spans="1:11" x14ac:dyDescent="0.2">
      <c r="A14" s="13"/>
      <c r="B14" s="14"/>
      <c r="C14" s="14" t="s">
        <v>117</v>
      </c>
      <c r="D14" s="28" t="s">
        <v>34</v>
      </c>
      <c r="E14" s="14"/>
      <c r="F14" s="14"/>
      <c r="G14" s="14"/>
      <c r="H14" s="14"/>
      <c r="I14" s="28" t="s">
        <v>34</v>
      </c>
      <c r="J14" s="14"/>
      <c r="K14" s="15"/>
    </row>
    <row r="15" spans="1:11" x14ac:dyDescent="0.2">
      <c r="A15" s="16"/>
      <c r="C15" s="1" t="s">
        <v>118</v>
      </c>
      <c r="D15" s="29" t="s">
        <v>34</v>
      </c>
      <c r="I15" s="29" t="s">
        <v>34</v>
      </c>
      <c r="K15" s="17"/>
    </row>
    <row r="16" spans="1:11" x14ac:dyDescent="0.2">
      <c r="A16" s="16"/>
      <c r="C16" s="1" t="s">
        <v>119</v>
      </c>
      <c r="D16" s="29" t="s">
        <v>34</v>
      </c>
      <c r="I16" s="29" t="s">
        <v>34</v>
      </c>
      <c r="K16" s="17"/>
    </row>
    <row r="17" spans="1:12" x14ac:dyDescent="0.2">
      <c r="A17" s="18"/>
      <c r="B17" s="19"/>
      <c r="C17" s="19" t="s">
        <v>120</v>
      </c>
      <c r="D17" s="30" t="s">
        <v>34</v>
      </c>
      <c r="E17" s="19"/>
      <c r="F17" s="19"/>
      <c r="G17" s="19"/>
      <c r="H17" s="19"/>
      <c r="I17" s="30" t="s">
        <v>34</v>
      </c>
      <c r="J17" s="19"/>
      <c r="K17" s="20"/>
    </row>
    <row r="19" spans="1:12" x14ac:dyDescent="0.2">
      <c r="A19" s="21" t="s">
        <v>99</v>
      </c>
      <c r="H19" s="22" t="s">
        <v>132</v>
      </c>
    </row>
    <row r="20" spans="1:12" x14ac:dyDescent="0.2">
      <c r="A20" s="1" t="s">
        <v>126</v>
      </c>
      <c r="H20" s="43" t="s">
        <v>102</v>
      </c>
      <c r="I20" s="79" t="s">
        <v>116</v>
      </c>
      <c r="J20" s="79"/>
      <c r="K20" s="79"/>
      <c r="L20" s="79"/>
    </row>
    <row r="21" spans="1:12" x14ac:dyDescent="0.2">
      <c r="A21" s="1" t="s">
        <v>127</v>
      </c>
      <c r="H21" s="45" t="s">
        <v>103</v>
      </c>
      <c r="I21" s="44" t="s">
        <v>106</v>
      </c>
      <c r="J21" s="44" t="s">
        <v>107</v>
      </c>
      <c r="K21" s="44" t="s">
        <v>108</v>
      </c>
      <c r="L21" s="44" t="s">
        <v>109</v>
      </c>
    </row>
    <row r="22" spans="1:12" x14ac:dyDescent="0.2">
      <c r="B22" s="1" t="s">
        <v>122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123</v>
      </c>
    </row>
    <row r="24" spans="1:12" x14ac:dyDescent="0.2">
      <c r="B24" s="1" t="s">
        <v>124</v>
      </c>
    </row>
    <row r="25" spans="1:12" x14ac:dyDescent="0.2">
      <c r="B25" s="1" t="s">
        <v>125</v>
      </c>
    </row>
    <row r="26" spans="1:12" x14ac:dyDescent="0.2">
      <c r="A26" s="1" t="s">
        <v>128</v>
      </c>
    </row>
    <row r="27" spans="1:12" x14ac:dyDescent="0.2">
      <c r="B27" s="1" t="s">
        <v>142</v>
      </c>
    </row>
    <row r="28" spans="1:12" x14ac:dyDescent="0.2">
      <c r="B28" s="1" t="s">
        <v>143</v>
      </c>
    </row>
    <row r="29" spans="1:12" x14ac:dyDescent="0.2">
      <c r="B29" s="1" t="s">
        <v>144</v>
      </c>
    </row>
    <row r="30" spans="1:12" x14ac:dyDescent="0.2">
      <c r="A30" s="1" t="s">
        <v>129</v>
      </c>
    </row>
    <row r="31" spans="1:12" x14ac:dyDescent="0.2">
      <c r="A31" s="1" t="s">
        <v>145</v>
      </c>
    </row>
    <row r="32" spans="1:12" x14ac:dyDescent="0.2">
      <c r="A32" s="1" t="s">
        <v>130</v>
      </c>
    </row>
    <row r="33" spans="1:1" customFormat="1" ht="15" x14ac:dyDescent="0.25">
      <c r="A33" s="1" t="s">
        <v>131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02</cp:lastModifiedBy>
  <dcterms:created xsi:type="dcterms:W3CDTF">2008-06-05T12:20:35Z</dcterms:created>
  <dcterms:modified xsi:type="dcterms:W3CDTF">2023-10-15T03:02:59Z</dcterms:modified>
</cp:coreProperties>
</file>