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C2A9022-2ACC-4884-8179-783247DC3C6B}" xr6:coauthVersionLast="46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9" i="2" l="1"/>
  <c r="F4" i="2"/>
  <c r="F13" i="2" s="1"/>
  <c r="F6" i="2"/>
  <c r="H6" i="2" s="1"/>
  <c r="F7" i="2"/>
  <c r="H7" i="2" s="1"/>
  <c r="F9" i="2"/>
  <c r="F8" i="2"/>
  <c r="H8" i="2" s="1"/>
  <c r="F11" i="2"/>
  <c r="H11" i="2" s="1"/>
  <c r="F12" i="2"/>
  <c r="H12" i="2" s="1"/>
  <c r="F5" i="2"/>
  <c r="H5" i="2" s="1"/>
  <c r="F10" i="2"/>
  <c r="H10" i="2" s="1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H4" i="2" l="1"/>
  <c r="H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<sst xmlns="http://schemas.openxmlformats.org/spreadsheetml/2006/main" count="504" uniqueCount="72">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</sst>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,##0\ 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0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5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12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35" fillId="2" borderId="1" xfId="0" applyFont="1" applyFill="1" applyBorder="1" applyAlignment="1">
      <alignment horizontal="center"/>
    </xf>
    <xf numFmtId="164" fontId="9" fillId="0" borderId="1" xfId="0" applyNumberFormat="1" applyFont="1" applyBorder="1"/>
    <xf numFmtId="0" fontId="13" fillId="0" borderId="0" xfId="0" applyFont="1" applyAlignment="1">
      <alignment horizontal="center"/>
    </xf>
    <xf numFmtId="165" fontId="16" fillId="0" borderId="0" xfId="0" applyNumberFormat="1" applyFont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5" fontId="16" fillId="0" borderId="1" xfId="0" applyNumberFormat="1" applyFont="1" applyBorder="1"/>
    <xf numFmtId="164" fontId="9" fillId="0" borderId="1" xfId="0" applyNumberFormat="1" applyFont="1" applyBorder="1" applyAlignment="1">
      <alignment horizontal="left"/>
    </xf>
    <xf numFmtId="0" fontId="13" fillId="0" borderId="0" xfId="0" applyFont="1" applyBorder="1"/>
    <xf numFmtId="0" fontId="34" fillId="0" borderId="0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J6" sqref="J6"/>
    </sheetView>
  </sheetViews>
  <sheetFormatPr defaultColWidth="9.140625" defaultRowHeight="21.95" customHeight="1" x14ac:dyDescent="0.2"/>
  <cols>
    <col min="1" max="1" width="8.28515625" style="1" customWidth="1"/>
    <col min="2" max="2" width="11.85546875" style="1" customWidth="1"/>
    <col min="3" max="3" width="13.42578125" style="1" customWidth="1"/>
    <col min="4" max="4" width="11.57031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256" ht="21.95" customHeight="1" x14ac:dyDescent="0.2">
      <c r="A2" s="21" t="s">
        <v>1</v>
      </c>
      <c r="B2" s="21" t="s">
        <v>2</v>
      </c>
      <c r="C2" s="21" t="s">
        <v>14</v>
      </c>
      <c r="D2" s="21" t="s">
        <v>3</v>
      </c>
      <c r="E2" s="21" t="s">
        <v>42</v>
      </c>
      <c r="F2" s="21" t="s">
        <v>4</v>
      </c>
      <c r="G2" s="21" t="s">
        <v>5</v>
      </c>
      <c r="H2" s="21" t="s">
        <v>6</v>
      </c>
      <c r="I2" s="21" t="s">
        <v>66</v>
      </c>
    </row>
    <row r="3" spans="1:256" ht="21.95" customHeight="1" x14ac:dyDescent="0.2">
      <c r="A3" s="22">
        <v>3</v>
      </c>
      <c r="B3" s="15" t="s">
        <v>8</v>
      </c>
      <c r="C3" s="17" t="str">
        <f>LEFT(B3,2)</f>
        <v>CL</v>
      </c>
      <c r="D3" s="18" t="str">
        <f>"Khu vực - "&amp;RIGHT(B3,1)</f>
        <v>Khu vực - 3</v>
      </c>
      <c r="E3" s="19" t="str">
        <f>"Ngành "&amp;MID(B3,3,1)</f>
        <v>Ngành C</v>
      </c>
      <c r="F3" s="15">
        <v>4.5</v>
      </c>
      <c r="G3" s="15">
        <v>4</v>
      </c>
      <c r="H3" s="15">
        <v>5</v>
      </c>
      <c r="I3" s="20">
        <f>(F3+G3+H3)/3</f>
        <v>4.5</v>
      </c>
    </row>
    <row r="4" spans="1:256" ht="21.95" customHeight="1" x14ac:dyDescent="0.2">
      <c r="A4" s="22">
        <v>4</v>
      </c>
      <c r="B4" s="15" t="s">
        <v>9</v>
      </c>
      <c r="C4" s="17" t="str">
        <f>LEFT(B4,2)</f>
        <v>HS</v>
      </c>
      <c r="D4" s="18" t="str">
        <f>"Khu vực - "&amp;RIGHT(B4,1)</f>
        <v>Khu vực - 2</v>
      </c>
      <c r="E4" s="19" t="str">
        <f>"Ngành "&amp;MID(B4,3,1)</f>
        <v>Ngành B</v>
      </c>
      <c r="F4" s="15">
        <v>6</v>
      </c>
      <c r="G4" s="15">
        <v>8.5</v>
      </c>
      <c r="H4" s="15">
        <v>5.5</v>
      </c>
      <c r="I4" s="20">
        <f>(F4+G4+H4)/3</f>
        <v>6.666666666666667</v>
      </c>
    </row>
    <row r="5" spans="1:256" ht="21.95" customHeight="1" x14ac:dyDescent="0.2">
      <c r="A5" s="22">
        <v>8</v>
      </c>
      <c r="B5" s="15" t="s">
        <v>13</v>
      </c>
      <c r="C5" s="17" t="str">
        <f>LEFT(B5,2)</f>
        <v>CL</v>
      </c>
      <c r="D5" s="18" t="str">
        <f>"Khu vực - "&amp;RIGHT(B5,1)</f>
        <v>Khu vực - 2</v>
      </c>
      <c r="E5" s="19" t="str">
        <f>"Ngành "&amp;MID(B5,3,1)</f>
        <v>Ngành C</v>
      </c>
      <c r="F5" s="15">
        <v>6.5</v>
      </c>
      <c r="G5" s="15">
        <v>5.5</v>
      </c>
      <c r="H5" s="15">
        <v>3</v>
      </c>
      <c r="I5" s="20">
        <f>(F5+G5+H5)/3</f>
        <v>5</v>
      </c>
    </row>
    <row r="6" spans="1:256" ht="21.95" customHeight="1" x14ac:dyDescent="0.2">
      <c r="A6" s="22">
        <v>6</v>
      </c>
      <c r="B6" s="15" t="s">
        <v>11</v>
      </c>
      <c r="C6" s="17" t="str">
        <f>LEFT(B6,2)</f>
        <v>BD</v>
      </c>
      <c r="D6" s="18" t="str">
        <f>"Khu vực - "&amp;RIGHT(B6,1)</f>
        <v>Khu vực - 3</v>
      </c>
      <c r="E6" s="19" t="str">
        <f>"Ngành "&amp;MID(B6,3,1)</f>
        <v>Ngành B</v>
      </c>
      <c r="F6" s="15">
        <v>6.5</v>
      </c>
      <c r="G6" s="15">
        <v>6.5</v>
      </c>
      <c r="H6" s="15">
        <v>5.5</v>
      </c>
      <c r="I6" s="20">
        <f>(F6+G6+H6)/3</f>
        <v>6.166666666666667</v>
      </c>
    </row>
    <row r="7" spans="1:256" ht="21.95" customHeight="1" x14ac:dyDescent="0.2">
      <c r="A7" s="22">
        <v>2</v>
      </c>
      <c r="B7" s="15" t="s">
        <v>7</v>
      </c>
      <c r="C7" s="17" t="str">
        <f>LEFT(B7,2)</f>
        <v>HS</v>
      </c>
      <c r="D7" s="18" t="str">
        <f>"Khu vực - "&amp;RIGHT(B7,1)</f>
        <v>Khu vực - 3</v>
      </c>
      <c r="E7" s="19" t="str">
        <f>"Ngành "&amp;MID(B7,3,1)</f>
        <v>Ngành A</v>
      </c>
      <c r="F7" s="15">
        <v>6.5</v>
      </c>
      <c r="G7" s="15">
        <v>7</v>
      </c>
      <c r="H7" s="15">
        <v>6.5</v>
      </c>
      <c r="I7" s="20">
        <f>(F7+G7+H7)/3</f>
        <v>6.666666666666667</v>
      </c>
    </row>
    <row r="8" spans="1:256" ht="21.95" customHeight="1" x14ac:dyDescent="0.2">
      <c r="A8" s="22">
        <v>7</v>
      </c>
      <c r="B8" s="15" t="s">
        <v>12</v>
      </c>
      <c r="C8" s="17" t="str">
        <f>LEFT(B8,2)</f>
        <v>HS</v>
      </c>
      <c r="D8" s="18" t="str">
        <f>"Khu vực - "&amp;RIGHT(B8,1)</f>
        <v>Khu vực - 2</v>
      </c>
      <c r="E8" s="19" t="str">
        <f>"Ngành "&amp;MID(B8,3,1)</f>
        <v>Ngành A</v>
      </c>
      <c r="F8" s="15">
        <v>8</v>
      </c>
      <c r="G8" s="15">
        <v>7.5</v>
      </c>
      <c r="H8" s="15">
        <v>3</v>
      </c>
      <c r="I8" s="20">
        <f>(F8+G8+H8)/3</f>
        <v>6.166666666666667</v>
      </c>
    </row>
    <row r="9" spans="1:256" ht="21.95" customHeight="1" x14ac:dyDescent="0.2">
      <c r="A9" s="22">
        <v>5</v>
      </c>
      <c r="B9" s="15" t="s">
        <v>10</v>
      </c>
      <c r="C9" s="17" t="str">
        <f>LEFT(B9,2)</f>
        <v>CL</v>
      </c>
      <c r="D9" s="18" t="str">
        <f>"Khu vực - "&amp;RIGHT(B9,1)</f>
        <v>Khu vực - 1</v>
      </c>
      <c r="E9" s="19" t="str">
        <f>"Ngành "&amp;MID(B9,3,1)</f>
        <v>Ngành B</v>
      </c>
      <c r="F9" s="15">
        <v>9</v>
      </c>
      <c r="G9" s="15">
        <v>5</v>
      </c>
      <c r="H9" s="15">
        <v>5.5</v>
      </c>
      <c r="I9" s="20">
        <f>(F9+G9+H9)/3</f>
        <v>6.5</v>
      </c>
    </row>
    <row r="10" spans="1:256" ht="21.95" customHeight="1" x14ac:dyDescent="0.2">
      <c r="A10" s="22">
        <v>1</v>
      </c>
      <c r="B10" s="16" t="s">
        <v>15</v>
      </c>
      <c r="C10" s="17" t="str">
        <f>LEFT(B10,2)</f>
        <v>BD</v>
      </c>
      <c r="D10" s="18" t="str">
        <f>"Khu vực - "&amp;RIGHT(B10,1)</f>
        <v>Khu vực - 1</v>
      </c>
      <c r="E10" s="19" t="str">
        <f>"Ngành "&amp;MID(B10,3,1)</f>
        <v>Ngành A</v>
      </c>
      <c r="F10" s="15">
        <v>9</v>
      </c>
      <c r="G10" s="15">
        <v>7.5</v>
      </c>
      <c r="H10" s="15">
        <v>0</v>
      </c>
      <c r="I10" s="20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71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67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J12" sqref="J1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3" t="s">
        <v>17</v>
      </c>
      <c r="B1" s="23"/>
      <c r="C1" s="23"/>
      <c r="D1" s="23"/>
      <c r="E1" s="23"/>
      <c r="F1" s="23"/>
      <c r="G1" s="23"/>
      <c r="H1" s="23"/>
    </row>
    <row r="2" spans="1:10" ht="20.100000000000001" customHeight="1" x14ac:dyDescent="0.35">
      <c r="A2" s="31"/>
      <c r="B2" s="31"/>
      <c r="C2" s="31"/>
      <c r="D2" s="31"/>
      <c r="E2" s="31"/>
      <c r="F2" s="32" t="s">
        <v>39</v>
      </c>
      <c r="G2" s="31">
        <v>19280</v>
      </c>
      <c r="H2" s="31"/>
    </row>
    <row r="3" spans="1:10" ht="40.5" customHeight="1" x14ac:dyDescent="0.2">
      <c r="A3" s="33" t="s">
        <v>1</v>
      </c>
      <c r="B3" s="33" t="s">
        <v>18</v>
      </c>
      <c r="C3" s="34" t="s">
        <v>54</v>
      </c>
      <c r="D3" s="34" t="s">
        <v>53</v>
      </c>
      <c r="E3" s="34" t="s">
        <v>55</v>
      </c>
      <c r="F3" s="33" t="s">
        <v>19</v>
      </c>
      <c r="G3" s="33" t="s">
        <v>41</v>
      </c>
      <c r="H3" s="33" t="s">
        <v>40</v>
      </c>
    </row>
    <row r="4" spans="1:10" ht="20.100000000000001" customHeight="1" x14ac:dyDescent="0.2">
      <c r="A4" s="30">
        <v>2</v>
      </c>
      <c r="B4" s="15" t="s">
        <v>45</v>
      </c>
      <c r="C4" s="25" t="str">
        <f>LEFT(B4,2)</f>
        <v>CO</v>
      </c>
      <c r="D4" s="26" t="str">
        <f>MID(B4,3,1)</f>
        <v>C</v>
      </c>
      <c r="E4" s="27" t="str">
        <f>MID(B4,4,1)</f>
        <v>N</v>
      </c>
      <c r="F4" s="28">
        <f>MID(B4,5,LEN(B4)-4)*1</f>
        <v>140</v>
      </c>
      <c r="G4" s="15">
        <v>6000</v>
      </c>
      <c r="H4" s="29">
        <f>F4*G4</f>
        <v>840000</v>
      </c>
      <c r="I4" s="8"/>
      <c r="J4" s="8"/>
    </row>
    <row r="5" spans="1:10" ht="20.100000000000001" customHeight="1" x14ac:dyDescent="0.2">
      <c r="A5" s="30">
        <v>9</v>
      </c>
      <c r="B5" s="15" t="s">
        <v>52</v>
      </c>
      <c r="C5" s="25" t="str">
        <f>LEFT(B5,2)</f>
        <v>CO</v>
      </c>
      <c r="D5" s="26" t="str">
        <f>MID(B5,3,1)</f>
        <v>C</v>
      </c>
      <c r="E5" s="27" t="str">
        <f>MID(B5,4,1)</f>
        <v>N</v>
      </c>
      <c r="F5" s="28">
        <f>MID(B5,5,LEN(B5)-4)*1</f>
        <v>150</v>
      </c>
      <c r="G5" s="15">
        <v>8000</v>
      </c>
      <c r="H5" s="29">
        <f>F5*G5</f>
        <v>1200000</v>
      </c>
    </row>
    <row r="6" spans="1:10" ht="20.100000000000001" customHeight="1" x14ac:dyDescent="0.2">
      <c r="A6" s="30">
        <v>3</v>
      </c>
      <c r="B6" s="15" t="s">
        <v>46</v>
      </c>
      <c r="C6" s="25" t="str">
        <f>LEFT(B6,2)</f>
        <v>FA</v>
      </c>
      <c r="D6" s="26" t="str">
        <f>MID(B6,3,1)</f>
        <v>C</v>
      </c>
      <c r="E6" s="27" t="str">
        <f>MID(B6,4,1)</f>
        <v>N</v>
      </c>
      <c r="F6" s="28">
        <f>MID(B6,5,LEN(B6)-4)*1</f>
        <v>170</v>
      </c>
      <c r="G6" s="15">
        <v>7000</v>
      </c>
      <c r="H6" s="29">
        <f>F6*G6</f>
        <v>1190000</v>
      </c>
    </row>
    <row r="7" spans="1:10" ht="20.100000000000001" customHeight="1" x14ac:dyDescent="0.2">
      <c r="A7" s="30">
        <v>4</v>
      </c>
      <c r="B7" s="15" t="s">
        <v>47</v>
      </c>
      <c r="C7" s="25" t="str">
        <f>LEFT(B7,2)</f>
        <v>FA</v>
      </c>
      <c r="D7" s="26" t="str">
        <f>MID(B7,3,1)</f>
        <v>L</v>
      </c>
      <c r="E7" s="27" t="str">
        <f>MID(B7,4,1)</f>
        <v>N</v>
      </c>
      <c r="F7" s="28">
        <f>MID(B7,5,LEN(B7)-4)*1</f>
        <v>1010</v>
      </c>
      <c r="G7" s="15">
        <v>8000</v>
      </c>
      <c r="H7" s="29">
        <f>F7*G7</f>
        <v>8080000</v>
      </c>
    </row>
    <row r="8" spans="1:10" ht="20.100000000000001" customHeight="1" x14ac:dyDescent="0.2">
      <c r="A8" s="30">
        <v>6</v>
      </c>
      <c r="B8" s="15" t="s">
        <v>49</v>
      </c>
      <c r="C8" s="25" t="str">
        <f>LEFT(B8,2)</f>
        <v>PE</v>
      </c>
      <c r="D8" s="26" t="str">
        <f>MID(B8,3,1)</f>
        <v>C</v>
      </c>
      <c r="E8" s="27" t="str">
        <f>MID(B8,4,1)</f>
        <v>N</v>
      </c>
      <c r="F8" s="28">
        <f>MID(B8,5,LEN(B8)-4)*1</f>
        <v>280</v>
      </c>
      <c r="G8" s="15">
        <v>5000</v>
      </c>
      <c r="H8" s="29">
        <f>F8*G8</f>
        <v>1400000</v>
      </c>
    </row>
    <row r="9" spans="1:10" ht="20.100000000000001" customHeight="1" x14ac:dyDescent="0.2">
      <c r="A9" s="30">
        <v>5</v>
      </c>
      <c r="B9" s="15" t="s">
        <v>48</v>
      </c>
      <c r="C9" s="25" t="str">
        <f>LEFT(B9,2)</f>
        <v>PE</v>
      </c>
      <c r="D9" s="26" t="str">
        <f>MID(B9,3,1)</f>
        <v>C</v>
      </c>
      <c r="E9" s="27" t="str">
        <f>MID(B9,4,1)</f>
        <v>X</v>
      </c>
      <c r="F9" s="28">
        <f>MID(B9,5,LEN(B9)-4)*1</f>
        <v>50</v>
      </c>
      <c r="G9" s="15">
        <v>9000</v>
      </c>
      <c r="H9" s="29">
        <f>F9*G9</f>
        <v>450000</v>
      </c>
    </row>
    <row r="10" spans="1:10" ht="20.100000000000001" customHeight="1" x14ac:dyDescent="0.2">
      <c r="A10" s="30">
        <v>1</v>
      </c>
      <c r="B10" s="16" t="s">
        <v>44</v>
      </c>
      <c r="C10" s="25" t="str">
        <f>LEFT(B10,2)</f>
        <v>PE</v>
      </c>
      <c r="D10" s="26" t="str">
        <f>MID(B10,3,1)</f>
        <v>L</v>
      </c>
      <c r="E10" s="27" t="str">
        <f>MID(B10,4,1)</f>
        <v>N</v>
      </c>
      <c r="F10" s="28">
        <f>MID(B10,5,LEN(B10)-4)*1</f>
        <v>20</v>
      </c>
      <c r="G10" s="15">
        <v>5000</v>
      </c>
      <c r="H10" s="29">
        <f>F10*G10</f>
        <v>100000</v>
      </c>
    </row>
    <row r="11" spans="1:10" ht="20.100000000000001" customHeight="1" x14ac:dyDescent="0.2">
      <c r="A11" s="30">
        <v>7</v>
      </c>
      <c r="B11" s="15" t="s">
        <v>50</v>
      </c>
      <c r="C11" s="25" t="str">
        <f>LEFT(B11,2)</f>
        <v>SP</v>
      </c>
      <c r="D11" s="26" t="str">
        <f>MID(B11,3,1)</f>
        <v>L</v>
      </c>
      <c r="E11" s="27" t="str">
        <f>MID(B11,4,1)</f>
        <v>N</v>
      </c>
      <c r="F11" s="28">
        <f>MID(B11,5,LEN(B11)-4)*1</f>
        <v>1325</v>
      </c>
      <c r="G11" s="15">
        <v>6000</v>
      </c>
      <c r="H11" s="29">
        <f>F11*G11</f>
        <v>7950000</v>
      </c>
    </row>
    <row r="12" spans="1:10" ht="20.100000000000001" customHeight="1" x14ac:dyDescent="0.2">
      <c r="A12" s="30">
        <v>8</v>
      </c>
      <c r="B12" s="15" t="s">
        <v>51</v>
      </c>
      <c r="C12" s="25" t="str">
        <f>LEFT(B12,2)</f>
        <v>SP</v>
      </c>
      <c r="D12" s="26" t="str">
        <f>MID(B12,3,1)</f>
        <v>L</v>
      </c>
      <c r="E12" s="27" t="str">
        <f>MID(B12,4,1)</f>
        <v>X</v>
      </c>
      <c r="F12" s="28">
        <f>MID(B12,5,LEN(B12)-4)*1</f>
        <v>90</v>
      </c>
      <c r="G12" s="15">
        <v>7000</v>
      </c>
      <c r="H12" s="29">
        <f>F12*G12</f>
        <v>630000</v>
      </c>
    </row>
    <row r="13" spans="1:10" ht="20.100000000000001" customHeight="1" x14ac:dyDescent="0.2">
      <c r="E13" s="1" t="s">
        <v>37</v>
      </c>
      <c r="F13" s="8">
        <f>SUM(F4:F12)</f>
        <v>3235</v>
      </c>
      <c r="G13" s="8"/>
      <c r="H13" s="24">
        <f>SUM(H4:H12)</f>
        <v>21840000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33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70</v>
      </c>
    </row>
    <row r="20" spans="1:1" ht="20.100000000000001" customHeight="1" x14ac:dyDescent="0.2">
      <c r="A20" s="1" t="s">
        <v>68</v>
      </c>
    </row>
  </sheetData>
  <sortState xmlns:xlrd2="http://schemas.microsoft.com/office/spreadsheetml/2017/richdata2" ref="A4:H12">
    <sortCondition ref="B4:B12"/>
    <sortCondition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F4" sqref="F4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3" t="s">
        <v>39</v>
      </c>
      <c r="H2" s="13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69</v>
      </c>
      <c r="E3" s="3" t="s">
        <v>24</v>
      </c>
      <c r="F3" s="3" t="s">
        <v>22</v>
      </c>
      <c r="G3" s="3" t="s">
        <v>19</v>
      </c>
      <c r="H3" s="3" t="s">
        <v>41</v>
      </c>
      <c r="I3" s="3" t="s">
        <v>40</v>
      </c>
    </row>
    <row r="4" spans="1:9" ht="20.100000000000001" customHeight="1" x14ac:dyDescent="0.2">
      <c r="A4" s="3"/>
      <c r="B4" s="5" t="s">
        <v>63</v>
      </c>
      <c r="C4" s="10" t="str">
        <f>LEFT(B4,1)</f>
        <v>B</v>
      </c>
      <c r="D4" s="11" t="str">
        <f>MID(B4,2,1)</f>
        <v>X</v>
      </c>
      <c r="E4" s="12" t="str">
        <f>MID(B4,3,3)</f>
        <v>CPD</v>
      </c>
      <c r="F4" s="7">
        <v>40076</v>
      </c>
      <c r="G4" s="3" t="s">
        <v>43</v>
      </c>
      <c r="H4" s="3">
        <v>1000</v>
      </c>
      <c r="I4" s="8" t="s">
        <v>43</v>
      </c>
    </row>
    <row r="5" spans="1:9" ht="20.100000000000001" customHeight="1" x14ac:dyDescent="0.2">
      <c r="A5" s="3"/>
      <c r="B5" s="3" t="s">
        <v>56</v>
      </c>
      <c r="C5" s="10" t="str">
        <f t="shared" ref="C5:C11" si="0">LEFT(B5,1)</f>
        <v>N</v>
      </c>
      <c r="D5" s="11" t="str">
        <f t="shared" ref="D5:D11" si="1">MID(B5,2,1)</f>
        <v>X</v>
      </c>
      <c r="E5" s="12" t="str">
        <f t="shared" ref="E5:E11" si="2">MID(B5,3,3)</f>
        <v>MGI</v>
      </c>
      <c r="F5" s="7">
        <v>40112</v>
      </c>
      <c r="G5" s="3"/>
      <c r="H5" s="3">
        <v>2000</v>
      </c>
      <c r="I5" s="3"/>
    </row>
    <row r="6" spans="1:9" ht="20.100000000000001" customHeight="1" x14ac:dyDescent="0.2">
      <c r="A6" s="3"/>
      <c r="B6" s="3" t="s">
        <v>57</v>
      </c>
      <c r="C6" s="10" t="str">
        <f t="shared" si="0"/>
        <v>P</v>
      </c>
      <c r="D6" s="11" t="str">
        <f t="shared" si="1"/>
        <v>N</v>
      </c>
      <c r="E6" s="12" t="str">
        <f t="shared" si="2"/>
        <v>TIV</v>
      </c>
      <c r="F6" s="7">
        <v>40142</v>
      </c>
      <c r="G6" s="3"/>
      <c r="H6" s="3">
        <v>3000</v>
      </c>
      <c r="I6" s="3"/>
    </row>
    <row r="7" spans="1:9" ht="20.100000000000001" customHeight="1" x14ac:dyDescent="0.2">
      <c r="A7" s="3"/>
      <c r="B7" s="3" t="s">
        <v>58</v>
      </c>
      <c r="C7" s="10" t="str">
        <f t="shared" si="0"/>
        <v>T</v>
      </c>
      <c r="D7" s="11" t="str">
        <f t="shared" si="1"/>
        <v>N</v>
      </c>
      <c r="E7" s="12" t="str">
        <f t="shared" si="2"/>
        <v>MGI</v>
      </c>
      <c r="F7" s="7">
        <v>40142</v>
      </c>
      <c r="G7" s="3"/>
      <c r="H7" s="3">
        <v>4000</v>
      </c>
      <c r="I7" s="3"/>
    </row>
    <row r="8" spans="1:9" ht="20.100000000000001" customHeight="1" x14ac:dyDescent="0.2">
      <c r="A8" s="3"/>
      <c r="B8" s="3" t="s">
        <v>59</v>
      </c>
      <c r="C8" s="10" t="str">
        <f t="shared" si="0"/>
        <v>N</v>
      </c>
      <c r="D8" s="11" t="str">
        <f t="shared" si="1"/>
        <v>X</v>
      </c>
      <c r="E8" s="12" t="str">
        <f t="shared" si="2"/>
        <v>SCS</v>
      </c>
      <c r="F8" s="7">
        <v>39869</v>
      </c>
      <c r="G8" s="3"/>
      <c r="H8" s="3">
        <v>1500</v>
      </c>
      <c r="I8" s="3"/>
    </row>
    <row r="9" spans="1:9" ht="20.100000000000001" customHeight="1" x14ac:dyDescent="0.2">
      <c r="A9" s="3"/>
      <c r="B9" s="3" t="s">
        <v>60</v>
      </c>
      <c r="C9" s="10" t="str">
        <f t="shared" si="0"/>
        <v>T</v>
      </c>
      <c r="D9" s="11" t="str">
        <f t="shared" si="1"/>
        <v>N</v>
      </c>
      <c r="E9" s="12" t="str">
        <f t="shared" si="2"/>
        <v>CPD</v>
      </c>
      <c r="F9" s="7">
        <v>39828</v>
      </c>
      <c r="G9" s="3"/>
      <c r="H9" s="3">
        <v>2500</v>
      </c>
      <c r="I9" s="3"/>
    </row>
    <row r="10" spans="1:9" ht="20.100000000000001" customHeight="1" x14ac:dyDescent="0.2">
      <c r="A10" s="3"/>
      <c r="B10" s="3" t="s">
        <v>61</v>
      </c>
      <c r="C10" s="10" t="str">
        <f t="shared" si="0"/>
        <v>P</v>
      </c>
      <c r="D10" s="11" t="str">
        <f t="shared" si="1"/>
        <v>X</v>
      </c>
      <c r="E10" s="12" t="str">
        <f t="shared" si="2"/>
        <v>TIV</v>
      </c>
      <c r="F10" s="7">
        <v>39887</v>
      </c>
      <c r="G10" s="3"/>
      <c r="H10" s="3">
        <v>3500</v>
      </c>
      <c r="I10" s="3"/>
    </row>
    <row r="11" spans="1:9" ht="20.100000000000001" customHeight="1" x14ac:dyDescent="0.2">
      <c r="A11" s="3"/>
      <c r="B11" s="3" t="s">
        <v>62</v>
      </c>
      <c r="C11" s="10" t="str">
        <f t="shared" si="0"/>
        <v>N</v>
      </c>
      <c r="D11" s="11" t="str">
        <f t="shared" si="1"/>
        <v>N</v>
      </c>
      <c r="E11" s="12" t="str">
        <f t="shared" si="2"/>
        <v>MGI</v>
      </c>
      <c r="F11" s="7">
        <v>39874</v>
      </c>
      <c r="G11" s="3"/>
      <c r="H11" s="3">
        <v>4500</v>
      </c>
      <c r="I11" s="3"/>
    </row>
    <row r="12" spans="1:9" ht="20.100000000000001" customHeight="1" x14ac:dyDescent="0.2">
      <c r="G12" s="9" t="s">
        <v>16</v>
      </c>
      <c r="I12" s="10" t="s">
        <v>43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64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65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2023-09-24T03:04:48Z</dcterms:modified>
</cp:coreProperties>
</file>