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3434A31-32AC-41CF-80C2-43D386CB5593}" xr6:coauthVersionLast="47" xr6:coauthVersionMax="47" xr10:uidLastSave="{00000000-0000-0000-0000-000000000000}"/>
  <bookViews>
    <workbookView xWindow="-120" yWindow="450" windowWidth="29040" windowHeight="15270" activeTab="2" xr2:uid="{00000000-000D-0000-FFFF-FFFF00000000}"/>
  </bookViews>
  <sheets>
    <sheet name="Bai 01" sheetId="1" r:id="rId1"/>
    <sheet name="Bai 02" sheetId="2" r:id="rId2"/>
    <sheet name="Bai 03" sheetId="4" r:id="rId3"/>
  </sheets>
  <calcPr calcId="181029"/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4" i="4"/>
  <c r="D11" i="2"/>
  <c r="D5" i="2"/>
  <c r="D6" i="2"/>
  <c r="D7" i="2"/>
  <c r="D8" i="2"/>
  <c r="D9" i="2"/>
  <c r="D10" i="2"/>
  <c r="D4" i="2"/>
  <c r="H5" i="2"/>
  <c r="H6" i="2"/>
  <c r="H7" i="2"/>
  <c r="H8" i="2"/>
  <c r="H9" i="2"/>
  <c r="H10" i="2"/>
  <c r="H11" i="2"/>
  <c r="H4" i="2"/>
  <c r="G5" i="2"/>
  <c r="G6" i="2"/>
  <c r="G7" i="2"/>
  <c r="G8" i="2"/>
  <c r="G9" i="2"/>
  <c r="G10" i="2"/>
  <c r="G11" i="2"/>
  <c r="G4" i="2"/>
  <c r="F5" i="2"/>
  <c r="F6" i="2"/>
  <c r="F7" i="2"/>
  <c r="F8" i="2"/>
  <c r="F9" i="2"/>
  <c r="F10" i="2"/>
  <c r="F11" i="2"/>
  <c r="F4" i="2"/>
  <c r="E5" i="2"/>
  <c r="E6" i="2"/>
  <c r="E7" i="2"/>
  <c r="E8" i="2"/>
  <c r="E9" i="2"/>
  <c r="E10" i="2"/>
  <c r="E11" i="2"/>
  <c r="E4" i="2"/>
  <c r="C5" i="2"/>
  <c r="C6" i="2"/>
  <c r="C7" i="2"/>
  <c r="C8" i="2"/>
  <c r="C9" i="2"/>
  <c r="C10" i="2"/>
  <c r="C11" i="2"/>
  <c r="C4" i="2"/>
  <c r="H4" i="1"/>
  <c r="H5" i="1"/>
  <c r="H6" i="1"/>
  <c r="H7" i="1"/>
  <c r="H8" i="1"/>
  <c r="H9" i="1"/>
  <c r="H10" i="1"/>
  <c r="H3" i="1"/>
  <c r="F4" i="1"/>
  <c r="F5" i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E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 xr:uid="{00000000-0006-0000-0200-000003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<sst xmlns="http://schemas.openxmlformats.org/spreadsheetml/2006/main" count="67" uniqueCount="57">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</sst>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\ &quot;đồng&quot;"/>
    <numFmt numFmtId="167" formatCode="yyyy/mm"/>
    <numFmt numFmtId="170" formatCode="h:mm\ &quot;phút&quot;"/>
  </numFmts>
  <fonts count="19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sz val="8"/>
      <name val="Arial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7" fillId="2" borderId="0" applyNumberFormat="0" applyBorder="0" applyAlignment="0" applyProtection="0"/>
    <xf numFmtId="0" fontId="18" fillId="3" borderId="1" applyNumberFormat="0" applyAlignment="0" applyProtection="0"/>
  </cellStyleXfs>
  <cellXfs count="53">
    <xf numFmtId="0" fontId="0" fillId="0" borderId="0" xfId="0"/>
    <xf numFmtId="0" fontId="4" fillId="0" borderId="0" xfId="0" applyFont="1"/>
    <xf numFmtId="0" fontId="0" fillId="0" borderId="0" xfId="0" applyProtection="1">
      <protection locked="0"/>
    </xf>
    <xf numFmtId="0" fontId="0" fillId="0" borderId="7" xfId="0" applyBorder="1"/>
    <xf numFmtId="0" fontId="2" fillId="0" borderId="9" xfId="0" applyFont="1" applyBorder="1"/>
    <xf numFmtId="0" fontId="0" fillId="0" borderId="9" xfId="0" applyBorder="1"/>
    <xf numFmtId="0" fontId="0" fillId="0" borderId="10" xfId="0" applyBorder="1"/>
    <xf numFmtId="0" fontId="2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2" fillId="0" borderId="2" xfId="0" applyFont="1" applyBorder="1"/>
    <xf numFmtId="0" fontId="2" fillId="0" borderId="3" xfId="0" applyFont="1" applyBorder="1"/>
    <xf numFmtId="0" fontId="0" fillId="0" borderId="8" xfId="0" applyBorder="1"/>
    <xf numFmtId="0" fontId="0" fillId="0" borderId="2" xfId="0" applyBorder="1"/>
    <xf numFmtId="14" fontId="2" fillId="0" borderId="2" xfId="0" applyNumberFormat="1" applyFont="1" applyBorder="1"/>
    <xf numFmtId="0" fontId="0" fillId="0" borderId="6" xfId="0" applyBorder="1"/>
    <xf numFmtId="165" fontId="2" fillId="0" borderId="2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0" fontId="1" fillId="0" borderId="12" xfId="0" applyFont="1" applyBorder="1" applyAlignment="1">
      <alignment horizontal="center" vertical="center"/>
    </xf>
    <xf numFmtId="0" fontId="18" fillId="3" borderId="1" xfId="2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17" fillId="2" borderId="3" xfId="1" applyBorder="1" applyAlignment="1">
      <alignment horizontal="center"/>
    </xf>
    <xf numFmtId="0" fontId="17" fillId="2" borderId="4" xfId="1" applyBorder="1" applyAlignment="1">
      <alignment horizontal="center"/>
    </xf>
    <xf numFmtId="0" fontId="17" fillId="2" borderId="4" xfId="1" applyBorder="1" applyAlignment="1">
      <alignment horizontal="center" wrapText="1"/>
    </xf>
    <xf numFmtId="0" fontId="17" fillId="2" borderId="5" xfId="1" applyBorder="1" applyAlignment="1">
      <alignment horizontal="center"/>
    </xf>
    <xf numFmtId="0" fontId="17" fillId="2" borderId="3" xfId="1" applyBorder="1" applyAlignment="1">
      <alignment horizontal="center" wrapText="1"/>
    </xf>
    <xf numFmtId="0" fontId="17" fillId="2" borderId="2" xfId="1" applyBorder="1" applyAlignment="1">
      <alignment horizontal="center" wrapText="1"/>
    </xf>
    <xf numFmtId="167" fontId="7" fillId="0" borderId="2" xfId="0" applyNumberFormat="1" applyFont="1" applyBorder="1" applyAlignment="1">
      <alignment horizontal="center" wrapText="1"/>
    </xf>
    <xf numFmtId="165" fontId="7" fillId="0" borderId="2" xfId="0" applyNumberFormat="1" applyFont="1" applyBorder="1" applyAlignment="1">
      <alignment horizontal="center" wrapText="1"/>
    </xf>
    <xf numFmtId="165" fontId="7" fillId="0" borderId="4" xfId="0" applyNumberFormat="1" applyFont="1" applyBorder="1" applyAlignment="1">
      <alignment horizontal="center" wrapText="1"/>
    </xf>
    <xf numFmtId="165" fontId="0" fillId="0" borderId="2" xfId="0" applyNumberFormat="1" applyBorder="1"/>
    <xf numFmtId="0" fontId="14" fillId="0" borderId="0" xfId="0" applyFont="1" applyAlignment="1">
      <alignment horizontal="center"/>
    </xf>
    <xf numFmtId="0" fontId="0" fillId="0" borderId="4" xfId="0" applyBorder="1"/>
    <xf numFmtId="0" fontId="0" fillId="0" borderId="0" xfId="0" applyBorder="1"/>
    <xf numFmtId="20" fontId="0" fillId="0" borderId="8" xfId="0" applyNumberFormat="1" applyBorder="1" applyProtection="1">
      <protection locked="0"/>
    </xf>
    <xf numFmtId="20" fontId="0" fillId="0" borderId="2" xfId="0" applyNumberFormat="1" applyBorder="1" applyProtection="1">
      <protection locked="0"/>
    </xf>
    <xf numFmtId="20" fontId="0" fillId="0" borderId="10" xfId="0" applyNumberFormat="1" applyBorder="1" applyProtection="1">
      <protection locked="0"/>
    </xf>
    <xf numFmtId="20" fontId="0" fillId="0" borderId="9" xfId="0" applyNumberFormat="1" applyBorder="1" applyProtection="1">
      <protection locked="0"/>
    </xf>
    <xf numFmtId="0" fontId="17" fillId="2" borderId="2" xfId="1" applyBorder="1"/>
    <xf numFmtId="0" fontId="17" fillId="2" borderId="4" xfId="1" applyBorder="1"/>
    <xf numFmtId="0" fontId="17" fillId="2" borderId="5" xfId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170" fontId="0" fillId="0" borderId="8" xfId="0" applyNumberFormat="1" applyBorder="1"/>
    <xf numFmtId="170" fontId="0" fillId="0" borderId="2" xfId="0" applyNumberFormat="1" applyBorder="1"/>
    <xf numFmtId="170" fontId="0" fillId="0" borderId="13" xfId="0" applyNumberFormat="1" applyBorder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150" zoomScaleNormal="150" workbookViewId="0">
      <selection activeCell="K9" sqref="K9"/>
    </sheetView>
  </sheetViews>
  <sheetFormatPr defaultRowHeight="12.75" x14ac:dyDescent="0.2"/>
  <cols>
    <col min="1" max="1" width="5.5703125" customWidth="1"/>
    <col min="2" max="2" width="12.42578125" bestFit="1" customWidth="1"/>
    <col min="3" max="3" width="16.85546875" customWidth="1"/>
    <col min="4" max="4" width="13.140625" customWidth="1"/>
    <col min="5" max="5" width="13.5703125" customWidth="1"/>
    <col min="6" max="6" width="17.42578125" customWidth="1"/>
    <col min="7" max="7" width="17.140625" bestFit="1" customWidth="1"/>
    <col min="8" max="8" width="20.5703125" customWidth="1"/>
  </cols>
  <sheetData>
    <row r="1" spans="1:8" ht="25.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</row>
    <row r="2" spans="1:8" ht="21.75" customHeight="1" x14ac:dyDescent="0.2">
      <c r="A2" s="21" t="s">
        <v>16</v>
      </c>
      <c r="B2" s="21" t="s">
        <v>1</v>
      </c>
      <c r="C2" s="21" t="s">
        <v>2</v>
      </c>
      <c r="D2" s="21" t="s">
        <v>6</v>
      </c>
      <c r="E2" s="21" t="s">
        <v>15</v>
      </c>
      <c r="F2" s="21" t="s">
        <v>3</v>
      </c>
      <c r="G2" s="21" t="s">
        <v>4</v>
      </c>
      <c r="H2" s="21" t="s">
        <v>5</v>
      </c>
    </row>
    <row r="3" spans="1:8" ht="15" x14ac:dyDescent="0.2">
      <c r="A3" s="10"/>
      <c r="B3" s="11" t="s">
        <v>7</v>
      </c>
      <c r="C3" s="12" t="str">
        <f>MID(B3,5,2)</f>
        <v>25</v>
      </c>
      <c r="D3" s="11" t="str">
        <f>RIGHT(B3,2)</f>
        <v>02</v>
      </c>
      <c r="E3" s="15">
        <f>DATE(2008,D3,C3)</f>
        <v>39503</v>
      </c>
      <c r="F3" s="11" t="str">
        <f>MID(B3,3,2)</f>
        <v>20</v>
      </c>
      <c r="G3" s="17">
        <v>7500000</v>
      </c>
      <c r="H3" s="17">
        <f>F3*G3</f>
        <v>150000000</v>
      </c>
    </row>
    <row r="4" spans="1:8" ht="15" x14ac:dyDescent="0.2">
      <c r="A4" s="13"/>
      <c r="B4" s="7" t="s">
        <v>8</v>
      </c>
      <c r="C4" s="12" t="str">
        <f t="shared" ref="C4:C10" si="0">MID(B4,5,2)</f>
        <v>25</v>
      </c>
      <c r="D4" s="11" t="str">
        <f t="shared" ref="D4:D10" si="1">RIGHT(B4,2)</f>
        <v>02</v>
      </c>
      <c r="E4" s="15">
        <f t="shared" ref="E4:E10" si="2">DATE(2008,D4,C4)</f>
        <v>39503</v>
      </c>
      <c r="F4" s="11" t="str">
        <f t="shared" ref="F4:F10" si="3">MID(B4,3,2)</f>
        <v>23</v>
      </c>
      <c r="G4" s="18">
        <v>7500000</v>
      </c>
      <c r="H4" s="17">
        <f t="shared" ref="H4:H10" si="4">F4*G4</f>
        <v>172500000</v>
      </c>
    </row>
    <row r="5" spans="1:8" ht="15" x14ac:dyDescent="0.2">
      <c r="A5" s="14"/>
      <c r="B5" s="11" t="s">
        <v>9</v>
      </c>
      <c r="C5" s="12" t="str">
        <f t="shared" si="0"/>
        <v>12</v>
      </c>
      <c r="D5" s="11" t="str">
        <f t="shared" si="1"/>
        <v>04</v>
      </c>
      <c r="E5" s="15">
        <f t="shared" si="2"/>
        <v>39550</v>
      </c>
      <c r="F5" s="11" t="str">
        <f t="shared" si="3"/>
        <v>24</v>
      </c>
      <c r="G5" s="17">
        <v>5500000</v>
      </c>
      <c r="H5" s="17">
        <f t="shared" si="4"/>
        <v>132000000</v>
      </c>
    </row>
    <row r="6" spans="1:8" ht="15" x14ac:dyDescent="0.2">
      <c r="A6" s="3"/>
      <c r="B6" s="4" t="s">
        <v>10</v>
      </c>
      <c r="C6" s="12" t="str">
        <f t="shared" si="0"/>
        <v>15</v>
      </c>
      <c r="D6" s="11" t="str">
        <f t="shared" si="1"/>
        <v>02</v>
      </c>
      <c r="E6" s="15">
        <f t="shared" si="2"/>
        <v>39493</v>
      </c>
      <c r="F6" s="11" t="str">
        <f t="shared" si="3"/>
        <v>15</v>
      </c>
      <c r="G6" s="19">
        <v>5500000</v>
      </c>
      <c r="H6" s="17">
        <f t="shared" si="4"/>
        <v>82500000</v>
      </c>
    </row>
    <row r="7" spans="1:8" ht="15" x14ac:dyDescent="0.2">
      <c r="A7" s="14"/>
      <c r="B7" s="11" t="s">
        <v>11</v>
      </c>
      <c r="C7" s="12" t="str">
        <f t="shared" si="0"/>
        <v>22</v>
      </c>
      <c r="D7" s="11" t="str">
        <f t="shared" si="1"/>
        <v>05</v>
      </c>
      <c r="E7" s="15">
        <f t="shared" si="2"/>
        <v>39590</v>
      </c>
      <c r="F7" s="11" t="str">
        <f t="shared" si="3"/>
        <v>28</v>
      </c>
      <c r="G7" s="17">
        <v>4700000</v>
      </c>
      <c r="H7" s="17">
        <f t="shared" si="4"/>
        <v>131600000</v>
      </c>
    </row>
    <row r="8" spans="1:8" ht="15" x14ac:dyDescent="0.2">
      <c r="A8" s="16"/>
      <c r="B8" s="4" t="s">
        <v>12</v>
      </c>
      <c r="C8" s="12" t="str">
        <f t="shared" si="0"/>
        <v>15</v>
      </c>
      <c r="D8" s="11" t="str">
        <f t="shared" si="1"/>
        <v>03</v>
      </c>
      <c r="E8" s="15">
        <f t="shared" si="2"/>
        <v>39522</v>
      </c>
      <c r="F8" s="11" t="str">
        <f t="shared" si="3"/>
        <v>18</v>
      </c>
      <c r="G8" s="19">
        <v>4700000</v>
      </c>
      <c r="H8" s="17">
        <f t="shared" si="4"/>
        <v>84600000</v>
      </c>
    </row>
    <row r="9" spans="1:8" ht="15" x14ac:dyDescent="0.2">
      <c r="A9" s="14"/>
      <c r="B9" s="11" t="s">
        <v>13</v>
      </c>
      <c r="C9" s="12" t="str">
        <f t="shared" si="0"/>
        <v>01</v>
      </c>
      <c r="D9" s="11" t="str">
        <f t="shared" si="1"/>
        <v>03</v>
      </c>
      <c r="E9" s="15">
        <f t="shared" si="2"/>
        <v>39508</v>
      </c>
      <c r="F9" s="11" t="str">
        <f t="shared" si="3"/>
        <v>30</v>
      </c>
      <c r="G9" s="17">
        <v>1400000</v>
      </c>
      <c r="H9" s="17">
        <f t="shared" si="4"/>
        <v>42000000</v>
      </c>
    </row>
    <row r="10" spans="1:8" ht="15" x14ac:dyDescent="0.2">
      <c r="A10" s="10"/>
      <c r="B10" s="11" t="s">
        <v>14</v>
      </c>
      <c r="C10" s="12" t="str">
        <f t="shared" si="0"/>
        <v>26</v>
      </c>
      <c r="D10" s="11" t="str">
        <f t="shared" si="1"/>
        <v>05</v>
      </c>
      <c r="E10" s="15">
        <f t="shared" si="2"/>
        <v>39594</v>
      </c>
      <c r="F10" s="11" t="str">
        <f t="shared" si="3"/>
        <v>25</v>
      </c>
      <c r="G10" s="17">
        <v>1400000</v>
      </c>
      <c r="H10" s="17">
        <f t="shared" si="4"/>
        <v>35000000</v>
      </c>
    </row>
    <row r="11" spans="1:8" x14ac:dyDescent="0.2">
      <c r="A11" s="8"/>
      <c r="B11" s="6"/>
      <c r="C11" s="9"/>
      <c r="D11" s="6"/>
      <c r="E11" s="6"/>
      <c r="F11" s="6"/>
      <c r="G11" s="6"/>
      <c r="H11" s="6"/>
    </row>
    <row r="12" spans="1:8" x14ac:dyDescent="0.2">
      <c r="A12" s="1" t="s">
        <v>37</v>
      </c>
    </row>
    <row r="13" spans="1:8" x14ac:dyDescent="0.2">
      <c r="A13" s="1" t="s">
        <v>17</v>
      </c>
    </row>
    <row r="14" spans="1:8" x14ac:dyDescent="0.2">
      <c r="A14" s="1" t="s">
        <v>18</v>
      </c>
    </row>
    <row r="15" spans="1:8" x14ac:dyDescent="0.2">
      <c r="A15" s="1" t="s">
        <v>19</v>
      </c>
    </row>
    <row r="16" spans="1:8" x14ac:dyDescent="0.2">
      <c r="A16" s="1" t="s">
        <v>20</v>
      </c>
    </row>
    <row r="17" spans="1:1" x14ac:dyDescent="0.2">
      <c r="A17" s="1"/>
    </row>
    <row r="19" spans="1:1" x14ac:dyDescent="0.2">
      <c r="A19" s="1"/>
    </row>
  </sheetData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H22" sqref="H22"/>
    </sheetView>
  </sheetViews>
  <sheetFormatPr defaultRowHeight="12.75" x14ac:dyDescent="0.2"/>
  <cols>
    <col min="1" max="1" width="4.140625" bestFit="1" customWidth="1"/>
    <col min="2" max="2" width="16.42578125" customWidth="1"/>
    <col min="3" max="3" width="10.5703125" customWidth="1"/>
    <col min="4" max="4" width="12" customWidth="1"/>
    <col min="5" max="5" width="15.140625" customWidth="1"/>
    <col min="6" max="6" width="21.7109375" customWidth="1"/>
    <col min="7" max="7" width="15.85546875" customWidth="1"/>
    <col min="8" max="8" width="21" customWidth="1"/>
  </cols>
  <sheetData>
    <row r="1" spans="1:8" ht="24" customHeight="1" x14ac:dyDescent="0.25">
      <c r="A1" s="22" t="s">
        <v>56</v>
      </c>
      <c r="B1" s="22"/>
      <c r="C1" s="22"/>
      <c r="D1" s="22"/>
      <c r="E1" s="22"/>
      <c r="F1" s="22"/>
      <c r="G1" s="22"/>
      <c r="H1" s="22"/>
    </row>
    <row r="2" spans="1:8" ht="15" x14ac:dyDescent="0.25">
      <c r="A2" s="26"/>
      <c r="B2" s="27"/>
      <c r="C2" s="27"/>
      <c r="D2" s="27"/>
      <c r="E2" s="28" t="s">
        <v>27</v>
      </c>
      <c r="F2" s="28">
        <v>19100</v>
      </c>
      <c r="G2" s="27"/>
      <c r="H2" s="29"/>
    </row>
    <row r="3" spans="1:8" ht="27" customHeight="1" x14ac:dyDescent="0.25">
      <c r="A3" s="30" t="s">
        <v>16</v>
      </c>
      <c r="B3" s="31" t="s">
        <v>21</v>
      </c>
      <c r="C3" s="28" t="s">
        <v>22</v>
      </c>
      <c r="D3" s="31" t="s">
        <v>23</v>
      </c>
      <c r="E3" s="28" t="s">
        <v>25</v>
      </c>
      <c r="F3" s="31" t="s">
        <v>26</v>
      </c>
      <c r="G3" s="28" t="s">
        <v>24</v>
      </c>
      <c r="H3" s="31" t="s">
        <v>36</v>
      </c>
    </row>
    <row r="4" spans="1:8" x14ac:dyDescent="0.2">
      <c r="A4" s="23">
        <v>1</v>
      </c>
      <c r="B4" s="25" t="s">
        <v>28</v>
      </c>
      <c r="C4" s="24" t="str">
        <f>RIGHT(B4,LEN(B4)-9)</f>
        <v>150</v>
      </c>
      <c r="D4" s="32">
        <f>DATE(MID(B4,4,2),MID(B4,6,2),1)</f>
        <v>35855</v>
      </c>
      <c r="E4" s="24">
        <f>MID(B4,2,2)*1</f>
        <v>21</v>
      </c>
      <c r="F4" s="33">
        <f>E4*C4*$F$2</f>
        <v>60165000</v>
      </c>
      <c r="G4" s="34">
        <f>15%*F4</f>
        <v>9024750</v>
      </c>
      <c r="H4" s="35">
        <f>F4+G4</f>
        <v>69189750</v>
      </c>
    </row>
    <row r="5" spans="1:8" x14ac:dyDescent="0.2">
      <c r="A5" s="23">
        <v>2</v>
      </c>
      <c r="B5" s="25" t="s">
        <v>29</v>
      </c>
      <c r="C5" s="24" t="str">
        <f t="shared" ref="C5:C11" si="0">RIGHT(B5,LEN(B5)-9)</f>
        <v>80</v>
      </c>
      <c r="D5" s="32">
        <f t="shared" ref="D5:D10" si="1">DATE(MID(B5,4,2),MID(B5,6,2),1)</f>
        <v>35855</v>
      </c>
      <c r="E5" s="24">
        <f t="shared" ref="E5:E11" si="2">MID(B5,2,2)*1</f>
        <v>32</v>
      </c>
      <c r="F5" s="33">
        <f t="shared" ref="F5:F11" si="3">E5*C5*$F$2</f>
        <v>48896000</v>
      </c>
      <c r="G5" s="34">
        <f t="shared" ref="G5:G11" si="4">15%*F5</f>
        <v>7334400</v>
      </c>
      <c r="H5" s="35">
        <f t="shared" ref="H5:H11" si="5">F5+G5</f>
        <v>56230400</v>
      </c>
    </row>
    <row r="6" spans="1:8" x14ac:dyDescent="0.2">
      <c r="A6" s="23">
        <v>3</v>
      </c>
      <c r="B6" s="25" t="s">
        <v>30</v>
      </c>
      <c r="C6" s="24" t="str">
        <f t="shared" si="0"/>
        <v>175</v>
      </c>
      <c r="D6" s="32">
        <f t="shared" si="1"/>
        <v>34851</v>
      </c>
      <c r="E6" s="24">
        <f t="shared" si="2"/>
        <v>18</v>
      </c>
      <c r="F6" s="33">
        <f t="shared" si="3"/>
        <v>60165000</v>
      </c>
      <c r="G6" s="34">
        <f t="shared" si="4"/>
        <v>9024750</v>
      </c>
      <c r="H6" s="35">
        <f t="shared" si="5"/>
        <v>69189750</v>
      </c>
    </row>
    <row r="7" spans="1:8" x14ac:dyDescent="0.2">
      <c r="A7" s="23">
        <v>4</v>
      </c>
      <c r="B7" s="25" t="s">
        <v>31</v>
      </c>
      <c r="C7" s="24" t="str">
        <f t="shared" si="0"/>
        <v>95</v>
      </c>
      <c r="D7" s="32">
        <f t="shared" si="1"/>
        <v>34912</v>
      </c>
      <c r="E7" s="24">
        <f t="shared" si="2"/>
        <v>27</v>
      </c>
      <c r="F7" s="33">
        <f t="shared" si="3"/>
        <v>48991500</v>
      </c>
      <c r="G7" s="34">
        <f t="shared" si="4"/>
        <v>7348725</v>
      </c>
      <c r="H7" s="35">
        <f t="shared" si="5"/>
        <v>56340225</v>
      </c>
    </row>
    <row r="8" spans="1:8" x14ac:dyDescent="0.2">
      <c r="A8" s="23">
        <v>5</v>
      </c>
      <c r="B8" s="25" t="s">
        <v>32</v>
      </c>
      <c r="C8" s="24" t="str">
        <f t="shared" si="0"/>
        <v>123</v>
      </c>
      <c r="D8" s="32">
        <f t="shared" si="1"/>
        <v>36312</v>
      </c>
      <c r="E8" s="24">
        <f t="shared" si="2"/>
        <v>43</v>
      </c>
      <c r="F8" s="33">
        <f t="shared" si="3"/>
        <v>101019900</v>
      </c>
      <c r="G8" s="34">
        <f t="shared" si="4"/>
        <v>15152985</v>
      </c>
      <c r="H8" s="35">
        <f t="shared" si="5"/>
        <v>116172885</v>
      </c>
    </row>
    <row r="9" spans="1:8" x14ac:dyDescent="0.2">
      <c r="A9" s="23">
        <v>6</v>
      </c>
      <c r="B9" s="25" t="s">
        <v>33</v>
      </c>
      <c r="C9" s="24" t="str">
        <f t="shared" si="0"/>
        <v>89</v>
      </c>
      <c r="D9" s="32">
        <f t="shared" si="1"/>
        <v>36312</v>
      </c>
      <c r="E9" s="24">
        <f t="shared" si="2"/>
        <v>37</v>
      </c>
      <c r="F9" s="33">
        <f t="shared" si="3"/>
        <v>62896300</v>
      </c>
      <c r="G9" s="34">
        <f t="shared" si="4"/>
        <v>9434445</v>
      </c>
      <c r="H9" s="35">
        <f t="shared" si="5"/>
        <v>72330745</v>
      </c>
    </row>
    <row r="10" spans="1:8" x14ac:dyDescent="0.2">
      <c r="A10" s="23">
        <v>7</v>
      </c>
      <c r="B10" s="25" t="s">
        <v>34</v>
      </c>
      <c r="C10" s="24" t="str">
        <f t="shared" si="0"/>
        <v>156</v>
      </c>
      <c r="D10" s="32">
        <f t="shared" si="1"/>
        <v>35490</v>
      </c>
      <c r="E10" s="24">
        <f t="shared" si="2"/>
        <v>29</v>
      </c>
      <c r="F10" s="33">
        <f t="shared" si="3"/>
        <v>86408400</v>
      </c>
      <c r="G10" s="34">
        <f t="shared" si="4"/>
        <v>12961260</v>
      </c>
      <c r="H10" s="35">
        <f t="shared" si="5"/>
        <v>99369660</v>
      </c>
    </row>
    <row r="11" spans="1:8" x14ac:dyDescent="0.2">
      <c r="A11" s="23">
        <v>8</v>
      </c>
      <c r="B11" s="25" t="s">
        <v>35</v>
      </c>
      <c r="C11" s="24" t="str">
        <f t="shared" si="0"/>
        <v>9</v>
      </c>
      <c r="D11" s="32">
        <f>DATE(MID(B11,4,2),MID(B11,6,2),1)</f>
        <v>35490</v>
      </c>
      <c r="E11" s="24">
        <f t="shared" si="2"/>
        <v>16</v>
      </c>
      <c r="F11" s="33">
        <f t="shared" si="3"/>
        <v>2750400</v>
      </c>
      <c r="G11" s="34">
        <f t="shared" si="4"/>
        <v>412560</v>
      </c>
      <c r="H11" s="35">
        <f t="shared" si="5"/>
        <v>3162960</v>
      </c>
    </row>
    <row r="13" spans="1:8" x14ac:dyDescent="0.2">
      <c r="A13" s="1" t="s">
        <v>37</v>
      </c>
    </row>
    <row r="14" spans="1:8" x14ac:dyDescent="0.2">
      <c r="A14" s="1" t="s">
        <v>17</v>
      </c>
    </row>
    <row r="15" spans="1:8" x14ac:dyDescent="0.2">
      <c r="A15" s="1" t="s">
        <v>18</v>
      </c>
    </row>
    <row r="16" spans="1:8" x14ac:dyDescent="0.2">
      <c r="A16" s="1" t="s">
        <v>19</v>
      </c>
    </row>
    <row r="17" spans="1:1" x14ac:dyDescent="0.2">
      <c r="A17" s="1" t="s">
        <v>38</v>
      </c>
    </row>
  </sheetData>
  <mergeCells count="1">
    <mergeCell ref="A1:H1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tabSelected="1" zoomScale="154" zoomScaleNormal="154" workbookViewId="0">
      <selection activeCell="F4" sqref="F4"/>
    </sheetView>
  </sheetViews>
  <sheetFormatPr defaultRowHeight="12.75" x14ac:dyDescent="0.2"/>
  <cols>
    <col min="2" max="2" width="18.140625" bestFit="1" customWidth="1"/>
    <col min="3" max="3" width="11.7109375" bestFit="1" customWidth="1"/>
    <col min="4" max="4" width="12" bestFit="1" customWidth="1"/>
    <col min="5" max="5" width="15.5703125" bestFit="1" customWidth="1"/>
    <col min="6" max="6" width="10.85546875" bestFit="1" customWidth="1"/>
    <col min="7" max="7" width="10.28515625" bestFit="1" customWidth="1"/>
    <col min="8" max="8" width="9.5703125" bestFit="1" customWidth="1"/>
  </cols>
  <sheetData>
    <row r="1" spans="1:8" ht="21.75" customHeight="1" x14ac:dyDescent="0.2">
      <c r="A1" s="36" t="s">
        <v>54</v>
      </c>
      <c r="B1" s="36"/>
      <c r="C1" s="36"/>
      <c r="D1" s="36"/>
      <c r="E1" s="36"/>
      <c r="F1" s="36"/>
      <c r="G1" s="36"/>
      <c r="H1" s="36"/>
    </row>
    <row r="2" spans="1:8" ht="15" x14ac:dyDescent="0.25">
      <c r="A2" s="43"/>
      <c r="B2" s="43"/>
      <c r="C2" s="43"/>
      <c r="D2" s="43"/>
      <c r="E2" s="43"/>
      <c r="F2" s="44"/>
      <c r="G2" s="43"/>
      <c r="H2" s="45"/>
    </row>
    <row r="3" spans="1:8" ht="15" x14ac:dyDescent="0.25">
      <c r="A3" s="43" t="s">
        <v>16</v>
      </c>
      <c r="B3" s="43" t="s">
        <v>41</v>
      </c>
      <c r="C3" s="43" t="s">
        <v>42</v>
      </c>
      <c r="D3" s="43" t="s">
        <v>43</v>
      </c>
      <c r="E3" s="43" t="s">
        <v>53</v>
      </c>
      <c r="F3" s="44" t="s">
        <v>44</v>
      </c>
      <c r="G3" s="43" t="s">
        <v>45</v>
      </c>
      <c r="H3" s="45" t="s">
        <v>5</v>
      </c>
    </row>
    <row r="4" spans="1:8" x14ac:dyDescent="0.2">
      <c r="A4" s="46">
        <v>1</v>
      </c>
      <c r="B4" s="13" t="s">
        <v>46</v>
      </c>
      <c r="C4" s="39">
        <v>0.42499999999999999</v>
      </c>
      <c r="D4" s="39">
        <v>0.46180555555555558</v>
      </c>
      <c r="E4" s="50">
        <f>D4-C4</f>
        <v>3.6805555555555591E-2</v>
      </c>
      <c r="F4" s="52"/>
      <c r="G4" s="13"/>
      <c r="H4" s="16"/>
    </row>
    <row r="5" spans="1:8" x14ac:dyDescent="0.2">
      <c r="A5" s="47">
        <v>2</v>
      </c>
      <c r="B5" s="14" t="s">
        <v>47</v>
      </c>
      <c r="C5" s="40">
        <v>0.34027777777777773</v>
      </c>
      <c r="D5" s="40">
        <v>0.38194444444444442</v>
      </c>
      <c r="E5" s="50">
        <f t="shared" ref="E5:E11" si="0">D5-C5</f>
        <v>4.1666666666666685E-2</v>
      </c>
      <c r="F5" s="37"/>
      <c r="G5" s="14"/>
      <c r="H5" s="10"/>
    </row>
    <row r="6" spans="1:8" x14ac:dyDescent="0.2">
      <c r="A6" s="47">
        <v>3</v>
      </c>
      <c r="B6" s="14" t="s">
        <v>48</v>
      </c>
      <c r="C6" s="40">
        <v>0.30208333333333331</v>
      </c>
      <c r="D6" s="40">
        <v>0.3888888888888889</v>
      </c>
      <c r="E6" s="50">
        <f t="shared" si="0"/>
        <v>8.680555555555558E-2</v>
      </c>
      <c r="F6" s="37"/>
      <c r="G6" s="14"/>
      <c r="H6" s="10"/>
    </row>
    <row r="7" spans="1:8" x14ac:dyDescent="0.2">
      <c r="A7" s="48">
        <v>4</v>
      </c>
      <c r="B7" s="6" t="s">
        <v>40</v>
      </c>
      <c r="C7" s="41">
        <v>0.22222222222222221</v>
      </c>
      <c r="D7" s="41">
        <v>0.29166666666666669</v>
      </c>
      <c r="E7" s="50">
        <f t="shared" si="0"/>
        <v>6.9444444444444475E-2</v>
      </c>
      <c r="F7" s="9"/>
      <c r="G7" s="6"/>
      <c r="H7" s="8"/>
    </row>
    <row r="8" spans="1:8" x14ac:dyDescent="0.2">
      <c r="A8" s="49">
        <v>5</v>
      </c>
      <c r="B8" s="5" t="s">
        <v>49</v>
      </c>
      <c r="C8" s="42">
        <v>0.18055555555555555</v>
      </c>
      <c r="D8" s="42">
        <v>0.21180555555555555</v>
      </c>
      <c r="E8" s="50">
        <f t="shared" si="0"/>
        <v>3.125E-2</v>
      </c>
      <c r="F8" s="38"/>
      <c r="G8" s="5"/>
      <c r="H8" s="3"/>
    </row>
    <row r="9" spans="1:8" x14ac:dyDescent="0.2">
      <c r="A9" s="47">
        <v>6</v>
      </c>
      <c r="B9" s="14" t="s">
        <v>50</v>
      </c>
      <c r="C9" s="40">
        <v>5.2083333333333336E-2</v>
      </c>
      <c r="D9" s="40">
        <v>9.0277777777777776E-2</v>
      </c>
      <c r="E9" s="50">
        <f t="shared" si="0"/>
        <v>3.8194444444444441E-2</v>
      </c>
      <c r="F9" s="37"/>
      <c r="G9" s="14"/>
      <c r="H9" s="10"/>
    </row>
    <row r="10" spans="1:8" x14ac:dyDescent="0.2">
      <c r="A10" s="48">
        <v>7</v>
      </c>
      <c r="B10" s="6" t="s">
        <v>51</v>
      </c>
      <c r="C10" s="41">
        <v>0.50208333333333333</v>
      </c>
      <c r="D10" s="41">
        <v>0.54861111111111105</v>
      </c>
      <c r="E10" s="50">
        <f t="shared" si="0"/>
        <v>4.6527777777777724E-2</v>
      </c>
      <c r="F10" s="9"/>
      <c r="G10" s="6"/>
      <c r="H10" s="8"/>
    </row>
    <row r="11" spans="1:8" x14ac:dyDescent="0.2">
      <c r="A11" s="48">
        <v>8</v>
      </c>
      <c r="B11" s="6" t="s">
        <v>52</v>
      </c>
      <c r="C11" s="41">
        <v>0.41666666666666669</v>
      </c>
      <c r="D11" s="41">
        <v>0.5</v>
      </c>
      <c r="E11" s="51">
        <f t="shared" si="0"/>
        <v>8.3333333333333315E-2</v>
      </c>
      <c r="F11" s="9"/>
      <c r="G11" s="6"/>
      <c r="H11" s="8"/>
    </row>
    <row r="12" spans="1:8" x14ac:dyDescent="0.2">
      <c r="B12" s="2"/>
      <c r="C12" s="2"/>
      <c r="D12" s="2"/>
      <c r="E12" s="2"/>
      <c r="F12" s="2"/>
      <c r="G12" s="2"/>
      <c r="H12" s="2"/>
    </row>
    <row r="15" spans="1:8" x14ac:dyDescent="0.2">
      <c r="A15" s="1" t="s">
        <v>39</v>
      </c>
    </row>
    <row r="16" spans="1:8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55</v>
      </c>
    </row>
  </sheetData>
  <mergeCells count="1">
    <mergeCell ref="A1:H1"/>
  </mergeCells>
  <phoneticPr fontId="16" type="noConversion"/>
  <pageMargins left="0.7" right="0.7" top="0.75" bottom="0.75" header="0.3" footer="0.3"/>
  <pageSetup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 Vien 07</dc:creator>
  <cp:lastModifiedBy>Hoc Vien 07</cp:lastModifiedBy>
  <dcterms:created xsi:type="dcterms:W3CDTF">1996-10-14T23:33:28Z</dcterms:created>
  <dcterms:modified xsi:type="dcterms:W3CDTF">2023-11-26T09:30:17Z</dcterms:modified>
</cp:coreProperties>
</file>