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632EBA9-8BD8-4BF3-9AC0-4FFB5A219185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  <fileRecoveryPr repairLoad="1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E5" i="4"/>
  <c r="E6" i="4"/>
  <c r="E7" i="4"/>
  <c r="E8" i="4"/>
  <c r="E9" i="4"/>
  <c r="E10" i="4"/>
  <c r="E11" i="4"/>
  <c r="F4" i="4"/>
  <c r="E4" i="4"/>
  <c r="C5" i="2"/>
  <c r="C6" i="2"/>
  <c r="C7" i="2"/>
  <c r="C8" i="2"/>
  <c r="C9" i="2"/>
  <c r="C10" i="2"/>
  <c r="C11" i="2"/>
  <c r="F11" i="2" s="1"/>
  <c r="C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D4" i="1"/>
  <c r="D5" i="1"/>
  <c r="D6" i="1"/>
  <c r="D7" i="1"/>
  <c r="D8" i="1"/>
  <c r="D9" i="1"/>
  <c r="D10" i="1"/>
  <c r="D3" i="1"/>
  <c r="F7" i="2" l="1"/>
  <c r="F6" i="2"/>
  <c r="F5" i="2"/>
  <c r="F4" i="2"/>
  <c r="F12" i="2" s="1"/>
  <c r="F10" i="2"/>
  <c r="G10" i="2" s="1"/>
  <c r="H10" i="2" s="1"/>
  <c r="F9" i="2"/>
  <c r="F8" i="2"/>
  <c r="H8" i="2" s="1"/>
  <c r="G9" i="2"/>
  <c r="H9" i="2" s="1"/>
  <c r="G11" i="2"/>
  <c r="H11" i="2" s="1"/>
  <c r="G8" i="2"/>
  <c r="G7" i="2"/>
  <c r="H7" i="2"/>
  <c r="G6" i="2"/>
  <c r="H6" i="2" s="1"/>
  <c r="G5" i="2"/>
  <c r="H5" i="2"/>
  <c r="G4" i="2" l="1"/>
  <c r="G12" i="2" s="1"/>
  <c r="H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<sst xmlns="http://schemas.openxmlformats.org/spreadsheetml/2006/main" count="71" uniqueCount="61">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</sst>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0" fontId="19" fillId="2" borderId="1" xfId="0" applyFont="1" applyFill="1" applyBorder="1" applyProtection="1">
      <protection locked="0"/>
    </xf>
    <xf numFmtId="0" fontId="17" fillId="0" borderId="1" xfId="0" applyFont="1" applyBorder="1" applyProtection="1">
      <protection locked="0"/>
    </xf>
    <xf numFmtId="20" fontId="0" fillId="0" borderId="0" xfId="0" applyNumberFormat="1" applyProtection="1">
      <protection locked="0"/>
    </xf>
    <xf numFmtId="0" fontId="3" fillId="0" borderId="0" xfId="0" applyFont="1"/>
    <xf numFmtId="0" fontId="3" fillId="0" borderId="4" xfId="0" applyFont="1" applyBorder="1"/>
    <xf numFmtId="0" fontId="0" fillId="0" borderId="5" xfId="0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4" xfId="0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wrapText="1"/>
    </xf>
    <xf numFmtId="164" fontId="10" fillId="0" borderId="13" xfId="0" applyNumberFormat="1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wrapText="1"/>
    </xf>
    <xf numFmtId="0" fontId="10" fillId="0" borderId="17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wrapText="1"/>
    </xf>
    <xf numFmtId="0" fontId="10" fillId="0" borderId="25" xfId="0" applyFont="1" applyBorder="1" applyAlignment="1">
      <alignment horizontal="center" wrapText="1"/>
    </xf>
    <xf numFmtId="164" fontId="10" fillId="0" borderId="26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164" fontId="10" fillId="0" borderId="11" xfId="0" applyNumberFormat="1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0" fillId="0" borderId="12" xfId="0" applyBorder="1"/>
    <xf numFmtId="0" fontId="10" fillId="0" borderId="28" xfId="0" applyFont="1" applyBorder="1" applyAlignment="1">
      <alignment horizontal="center" wrapText="1"/>
    </xf>
    <xf numFmtId="0" fontId="0" fillId="0" borderId="29" xfId="0" applyBorder="1"/>
    <xf numFmtId="0" fontId="2" fillId="4" borderId="2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 wrapText="1"/>
    </xf>
    <xf numFmtId="0" fontId="9" fillId="4" borderId="2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9" fillId="5" borderId="1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14" fontId="3" fillId="0" borderId="11" xfId="0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4" xfId="0" applyFont="1" applyBorder="1"/>
    <xf numFmtId="14" fontId="3" fillId="0" borderId="17" xfId="0" applyNumberFormat="1" applyFont="1" applyBorder="1"/>
    <xf numFmtId="14" fontId="3" fillId="0" borderId="1" xfId="0" applyNumberFormat="1" applyFont="1" applyBorder="1"/>
    <xf numFmtId="14" fontId="3" fillId="0" borderId="16" xfId="0" applyNumberFormat="1" applyFont="1" applyBorder="1"/>
    <xf numFmtId="0" fontId="1" fillId="3" borderId="2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2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L5" sqref="L5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thickBot="1" x14ac:dyDescent="0.25">
      <c r="C1" s="17" t="s">
        <v>0</v>
      </c>
      <c r="D1" s="17"/>
      <c r="E1" s="17"/>
      <c r="F1" s="17"/>
      <c r="G1" s="2"/>
      <c r="H1" s="2"/>
    </row>
    <row r="2" spans="1:8" ht="21.75" customHeight="1" x14ac:dyDescent="0.2">
      <c r="A2" s="66" t="s">
        <v>16</v>
      </c>
      <c r="B2" s="56" t="s">
        <v>1</v>
      </c>
      <c r="C2" s="15" t="s">
        <v>2</v>
      </c>
      <c r="D2" s="60" t="s">
        <v>6</v>
      </c>
      <c r="E2" s="56" t="s">
        <v>15</v>
      </c>
      <c r="F2" s="56" t="s">
        <v>3</v>
      </c>
      <c r="G2" s="56" t="s">
        <v>4</v>
      </c>
      <c r="H2" s="16" t="s">
        <v>5</v>
      </c>
    </row>
    <row r="3" spans="1:8" ht="15" x14ac:dyDescent="0.2">
      <c r="A3" s="67"/>
      <c r="B3" s="13" t="s">
        <v>7</v>
      </c>
      <c r="C3" s="12" t="str">
        <f>MID(B3,5,2)</f>
        <v>25</v>
      </c>
      <c r="D3" s="61" t="str">
        <f>RIGHT(B3,2)</f>
        <v>02</v>
      </c>
      <c r="E3" s="59">
        <f>DATE(2008,C3,D3)</f>
        <v>40180</v>
      </c>
      <c r="F3" s="13">
        <f>MID(B3,3,2)*1</f>
        <v>20</v>
      </c>
      <c r="G3" s="13">
        <v>7500000</v>
      </c>
      <c r="H3" s="14">
        <f>F3*G3</f>
        <v>150000000</v>
      </c>
    </row>
    <row r="4" spans="1:8" ht="15" x14ac:dyDescent="0.2">
      <c r="A4" s="67"/>
      <c r="B4" s="13" t="s">
        <v>8</v>
      </c>
      <c r="C4" s="12" t="str">
        <f t="shared" ref="C4:C10" si="0">MID(B4,5,2)</f>
        <v>25</v>
      </c>
      <c r="D4" s="61" t="str">
        <f t="shared" ref="D4:D10" si="1">RIGHT(B4,2)</f>
        <v>02</v>
      </c>
      <c r="E4" s="59">
        <f t="shared" ref="E4:E10" si="2">DATE(2008,C4,D4)</f>
        <v>40180</v>
      </c>
      <c r="F4" s="13">
        <f t="shared" ref="F4:F10" si="3">MID(B4,3,2)*1</f>
        <v>23</v>
      </c>
      <c r="G4" s="13">
        <v>7500000</v>
      </c>
      <c r="H4" s="14">
        <f t="shared" ref="H4:H10" si="4">F4*G4</f>
        <v>172500000</v>
      </c>
    </row>
    <row r="5" spans="1:8" ht="15" x14ac:dyDescent="0.2">
      <c r="A5" s="67"/>
      <c r="B5" s="13" t="s">
        <v>9</v>
      </c>
      <c r="C5" s="12" t="str">
        <f t="shared" si="0"/>
        <v>12</v>
      </c>
      <c r="D5" s="61" t="str">
        <f t="shared" si="1"/>
        <v>04</v>
      </c>
      <c r="E5" s="59">
        <f t="shared" si="2"/>
        <v>39786</v>
      </c>
      <c r="F5" s="13">
        <f t="shared" si="3"/>
        <v>24</v>
      </c>
      <c r="G5" s="13">
        <v>5500000</v>
      </c>
      <c r="H5" s="14">
        <f t="shared" si="4"/>
        <v>132000000</v>
      </c>
    </row>
    <row r="6" spans="1:8" ht="15" x14ac:dyDescent="0.2">
      <c r="A6" s="67"/>
      <c r="B6" s="13" t="s">
        <v>10</v>
      </c>
      <c r="C6" s="12" t="str">
        <f t="shared" si="0"/>
        <v>15</v>
      </c>
      <c r="D6" s="61" t="str">
        <f t="shared" si="1"/>
        <v>02</v>
      </c>
      <c r="E6" s="59">
        <f t="shared" si="2"/>
        <v>39874</v>
      </c>
      <c r="F6" s="13">
        <f t="shared" si="3"/>
        <v>15</v>
      </c>
      <c r="G6" s="13">
        <v>5500000</v>
      </c>
      <c r="H6" s="14">
        <f t="shared" si="4"/>
        <v>82500000</v>
      </c>
    </row>
    <row r="7" spans="1:8" ht="15" x14ac:dyDescent="0.2">
      <c r="A7" s="67"/>
      <c r="B7" s="13" t="s">
        <v>11</v>
      </c>
      <c r="C7" s="12" t="str">
        <f t="shared" si="0"/>
        <v>22</v>
      </c>
      <c r="D7" s="61" t="str">
        <f t="shared" si="1"/>
        <v>05</v>
      </c>
      <c r="E7" s="59">
        <f t="shared" si="2"/>
        <v>40091</v>
      </c>
      <c r="F7" s="13">
        <f t="shared" si="3"/>
        <v>28</v>
      </c>
      <c r="G7" s="13">
        <v>4700000</v>
      </c>
      <c r="H7" s="14">
        <f t="shared" si="4"/>
        <v>131600000</v>
      </c>
    </row>
    <row r="8" spans="1:8" ht="15" x14ac:dyDescent="0.2">
      <c r="A8" s="68"/>
      <c r="B8" s="57" t="s">
        <v>12</v>
      </c>
      <c r="C8" s="8" t="str">
        <f t="shared" si="0"/>
        <v>15</v>
      </c>
      <c r="D8" s="62" t="str">
        <f t="shared" si="1"/>
        <v>03</v>
      </c>
      <c r="E8" s="63">
        <f t="shared" si="2"/>
        <v>39875</v>
      </c>
      <c r="F8" s="57">
        <f t="shared" si="3"/>
        <v>18</v>
      </c>
      <c r="G8" s="57">
        <v>4700000</v>
      </c>
      <c r="H8" s="9">
        <f t="shared" si="4"/>
        <v>84600000</v>
      </c>
    </row>
    <row r="9" spans="1:8" ht="15" x14ac:dyDescent="0.2">
      <c r="A9" s="67"/>
      <c r="B9" s="13" t="s">
        <v>13</v>
      </c>
      <c r="C9" s="13" t="str">
        <f t="shared" si="0"/>
        <v>01</v>
      </c>
      <c r="D9" s="13" t="str">
        <f t="shared" si="1"/>
        <v>03</v>
      </c>
      <c r="E9" s="64">
        <f t="shared" si="2"/>
        <v>39450</v>
      </c>
      <c r="F9" s="13">
        <f t="shared" si="3"/>
        <v>30</v>
      </c>
      <c r="G9" s="13">
        <v>1400000</v>
      </c>
      <c r="H9" s="14">
        <f t="shared" si="4"/>
        <v>42000000</v>
      </c>
    </row>
    <row r="10" spans="1:8" ht="15.75" thickBot="1" x14ac:dyDescent="0.25">
      <c r="A10" s="10"/>
      <c r="B10" s="58" t="s">
        <v>14</v>
      </c>
      <c r="C10" s="58" t="str">
        <f t="shared" si="0"/>
        <v>26</v>
      </c>
      <c r="D10" s="58" t="str">
        <f t="shared" si="1"/>
        <v>05</v>
      </c>
      <c r="E10" s="65">
        <f t="shared" si="2"/>
        <v>40214</v>
      </c>
      <c r="F10" s="58">
        <f t="shared" si="3"/>
        <v>25</v>
      </c>
      <c r="G10" s="58">
        <v>1400000</v>
      </c>
      <c r="H10" s="11">
        <f t="shared" si="4"/>
        <v>35000000</v>
      </c>
    </row>
    <row r="11" spans="1:8" x14ac:dyDescent="0.2">
      <c r="D11" s="69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O31" sqref="O30:O3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thickBot="1" x14ac:dyDescent="0.3">
      <c r="C1" s="18" t="s">
        <v>60</v>
      </c>
      <c r="D1" s="18"/>
      <c r="E1" s="18"/>
      <c r="F1" s="18"/>
      <c r="G1" s="18"/>
      <c r="H1" s="18"/>
    </row>
    <row r="2" spans="1:8" ht="18" x14ac:dyDescent="0.25">
      <c r="A2" s="45"/>
      <c r="B2" s="46"/>
      <c r="C2" s="46"/>
      <c r="D2" s="47"/>
      <c r="E2" s="48" t="s">
        <v>28</v>
      </c>
      <c r="F2" s="49">
        <v>19100</v>
      </c>
      <c r="G2" s="46"/>
      <c r="H2" s="50"/>
    </row>
    <row r="3" spans="1:8" ht="27" customHeight="1" x14ac:dyDescent="0.2">
      <c r="A3" s="51" t="s">
        <v>16</v>
      </c>
      <c r="B3" s="52" t="s">
        <v>21</v>
      </c>
      <c r="C3" s="52" t="s">
        <v>22</v>
      </c>
      <c r="D3" s="53" t="s">
        <v>23</v>
      </c>
      <c r="E3" s="53" t="s">
        <v>26</v>
      </c>
      <c r="F3" s="54" t="s">
        <v>27</v>
      </c>
      <c r="G3" s="53" t="s">
        <v>24</v>
      </c>
      <c r="H3" s="55" t="s">
        <v>37</v>
      </c>
    </row>
    <row r="4" spans="1:8" ht="15.75" customHeight="1" x14ac:dyDescent="0.2">
      <c r="A4" s="31"/>
      <c r="B4" s="19" t="s">
        <v>29</v>
      </c>
      <c r="C4" s="20" t="str">
        <f>MID(B4,10,LEN(B4)-9)</f>
        <v>150</v>
      </c>
      <c r="D4" s="25">
        <f>DATE(MID(B4,4,2),MID(B4,6,2),1)</f>
        <v>35855</v>
      </c>
      <c r="E4" s="27">
        <f>MID(B4,2,2)*1</f>
        <v>21</v>
      </c>
      <c r="F4" s="29">
        <f t="shared" ref="F4:F11" si="0">C4*E4*$F$2</f>
        <v>60165000</v>
      </c>
      <c r="G4" s="27">
        <f>15%*F4</f>
        <v>9024750</v>
      </c>
      <c r="H4" s="21">
        <f>F4+G4</f>
        <v>69189750</v>
      </c>
    </row>
    <row r="5" spans="1:8" x14ac:dyDescent="0.2">
      <c r="A5" s="41"/>
      <c r="B5" s="38" t="s">
        <v>30</v>
      </c>
      <c r="C5" s="39" t="str">
        <f t="shared" ref="C5:C11" si="1">MID(B5,10,LEN(B5)-9)</f>
        <v>80</v>
      </c>
      <c r="D5" s="40">
        <f t="shared" ref="D5:D11" si="2">DATE(MID(B5,4,2),MID(B5,6,2),1)</f>
        <v>35855</v>
      </c>
      <c r="E5" s="37">
        <f t="shared" ref="E5:E11" si="3">MID(B5,2,2)*1</f>
        <v>32</v>
      </c>
      <c r="F5" s="37">
        <f t="shared" si="0"/>
        <v>48896000</v>
      </c>
      <c r="G5" s="37">
        <f t="shared" ref="G5:G11" si="4">15%*F5</f>
        <v>7334400</v>
      </c>
      <c r="H5" s="42">
        <f t="shared" ref="H5:H11" si="5">F5+G5</f>
        <v>56230400</v>
      </c>
    </row>
    <row r="6" spans="1:8" x14ac:dyDescent="0.2">
      <c r="A6" s="43"/>
      <c r="B6" s="34" t="s">
        <v>31</v>
      </c>
      <c r="C6" s="35" t="str">
        <f t="shared" si="1"/>
        <v>175</v>
      </c>
      <c r="D6" s="36">
        <f t="shared" si="2"/>
        <v>34851</v>
      </c>
      <c r="E6" s="33">
        <f t="shared" si="3"/>
        <v>18</v>
      </c>
      <c r="F6" s="33">
        <f t="shared" si="0"/>
        <v>60165000</v>
      </c>
      <c r="G6" s="33">
        <f t="shared" si="4"/>
        <v>9024750</v>
      </c>
      <c r="H6" s="44">
        <f t="shared" si="5"/>
        <v>69189750</v>
      </c>
    </row>
    <row r="7" spans="1:8" x14ac:dyDescent="0.2">
      <c r="A7" s="31"/>
      <c r="B7" s="19" t="s">
        <v>32</v>
      </c>
      <c r="C7" s="20" t="str">
        <f t="shared" si="1"/>
        <v>95</v>
      </c>
      <c r="D7" s="25">
        <f t="shared" si="2"/>
        <v>34912</v>
      </c>
      <c r="E7" s="27">
        <f t="shared" si="3"/>
        <v>27</v>
      </c>
      <c r="F7" s="27">
        <f t="shared" si="0"/>
        <v>48991500</v>
      </c>
      <c r="G7" s="27">
        <f t="shared" si="4"/>
        <v>7348725</v>
      </c>
      <c r="H7" s="21">
        <f t="shared" si="5"/>
        <v>56340225</v>
      </c>
    </row>
    <row r="8" spans="1:8" x14ac:dyDescent="0.2">
      <c r="A8" s="41"/>
      <c r="B8" s="38" t="s">
        <v>33</v>
      </c>
      <c r="C8" s="39" t="str">
        <f t="shared" si="1"/>
        <v>123</v>
      </c>
      <c r="D8" s="40">
        <f t="shared" si="2"/>
        <v>36312</v>
      </c>
      <c r="E8" s="37">
        <f t="shared" si="3"/>
        <v>43</v>
      </c>
      <c r="F8" s="37">
        <f t="shared" si="0"/>
        <v>101019900</v>
      </c>
      <c r="G8" s="37">
        <f t="shared" si="4"/>
        <v>15152985</v>
      </c>
      <c r="H8" s="42">
        <f t="shared" si="5"/>
        <v>116172885</v>
      </c>
    </row>
    <row r="9" spans="1:8" x14ac:dyDescent="0.2">
      <c r="A9" s="31"/>
      <c r="B9" s="19" t="s">
        <v>34</v>
      </c>
      <c r="C9" s="20" t="str">
        <f t="shared" si="1"/>
        <v>89</v>
      </c>
      <c r="D9" s="25">
        <f t="shared" si="2"/>
        <v>36312</v>
      </c>
      <c r="E9" s="27">
        <f t="shared" si="3"/>
        <v>37</v>
      </c>
      <c r="F9" s="27">
        <f t="shared" si="0"/>
        <v>62896300</v>
      </c>
      <c r="G9" s="27">
        <f t="shared" si="4"/>
        <v>9434445</v>
      </c>
      <c r="H9" s="21">
        <f t="shared" si="5"/>
        <v>72330745</v>
      </c>
    </row>
    <row r="10" spans="1:8" x14ac:dyDescent="0.2">
      <c r="A10" s="41"/>
      <c r="B10" s="38" t="s">
        <v>35</v>
      </c>
      <c r="C10" s="39" t="str">
        <f t="shared" si="1"/>
        <v>156</v>
      </c>
      <c r="D10" s="40">
        <f t="shared" si="2"/>
        <v>35490</v>
      </c>
      <c r="E10" s="37">
        <f t="shared" si="3"/>
        <v>29</v>
      </c>
      <c r="F10" s="37">
        <f t="shared" si="0"/>
        <v>86408400</v>
      </c>
      <c r="G10" s="37">
        <f t="shared" si="4"/>
        <v>12961260</v>
      </c>
      <c r="H10" s="42">
        <f t="shared" si="5"/>
        <v>99369660</v>
      </c>
    </row>
    <row r="11" spans="1:8" x14ac:dyDescent="0.2">
      <c r="A11" s="41"/>
      <c r="B11" s="38" t="s">
        <v>36</v>
      </c>
      <c r="C11" s="39" t="str">
        <f t="shared" si="1"/>
        <v>9</v>
      </c>
      <c r="D11" s="40">
        <f t="shared" si="2"/>
        <v>35490</v>
      </c>
      <c r="E11" s="37">
        <f t="shared" si="3"/>
        <v>16</v>
      </c>
      <c r="F11" s="37">
        <f t="shared" si="0"/>
        <v>2750400</v>
      </c>
      <c r="G11" s="37">
        <f t="shared" si="4"/>
        <v>412560</v>
      </c>
      <c r="H11" s="42">
        <f t="shared" si="5"/>
        <v>3162960</v>
      </c>
    </row>
    <row r="12" spans="1:8" ht="13.5" thickBot="1" x14ac:dyDescent="0.25">
      <c r="A12" s="32"/>
      <c r="B12" s="22"/>
      <c r="C12" s="23"/>
      <c r="D12" s="26"/>
      <c r="E12" s="28" t="s">
        <v>25</v>
      </c>
      <c r="F12" s="28">
        <f>SUM(F4:F11)</f>
        <v>471292500</v>
      </c>
      <c r="G12" s="30">
        <f>SUM(F4:G4)</f>
        <v>69189750</v>
      </c>
      <c r="H12" s="24"/>
    </row>
    <row r="13" spans="1:8" x14ac:dyDescent="0.2">
      <c r="F13" s="69"/>
      <c r="G13" s="69"/>
      <c r="H13" s="69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G4" sqref="G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4" t="s">
        <v>58</v>
      </c>
    </row>
    <row r="3" spans="1:8" x14ac:dyDescent="0.2">
      <c r="A3" t="s">
        <v>16</v>
      </c>
      <c r="B3" t="s">
        <v>42</v>
      </c>
      <c r="C3" t="s">
        <v>43</v>
      </c>
      <c r="D3" t="s">
        <v>44</v>
      </c>
      <c r="E3" s="4" t="s">
        <v>57</v>
      </c>
      <c r="F3" t="s">
        <v>45</v>
      </c>
      <c r="G3" t="s">
        <v>46</v>
      </c>
      <c r="H3" t="s">
        <v>5</v>
      </c>
    </row>
    <row r="4" spans="1:8" x14ac:dyDescent="0.2">
      <c r="B4" t="s">
        <v>47</v>
      </c>
      <c r="C4" s="7">
        <v>0.42499999999999999</v>
      </c>
      <c r="D4" s="7">
        <v>0.46180555555555558</v>
      </c>
      <c r="E4" s="70">
        <f>HOUR(D4-C4)*60+MINUTE(D4-C4)</f>
        <v>53</v>
      </c>
      <c r="F4">
        <f>INT(E4/3)</f>
        <v>17</v>
      </c>
    </row>
    <row r="5" spans="1:8" x14ac:dyDescent="0.2">
      <c r="B5" t="s">
        <v>48</v>
      </c>
      <c r="C5" s="7">
        <v>0.34027777777777773</v>
      </c>
      <c r="D5" s="7">
        <v>0.38194444444444442</v>
      </c>
      <c r="E5" s="70">
        <f t="shared" ref="E5:E11" si="0">HOUR(D5-C5)*60+MINUTE(D5-C5)</f>
        <v>60</v>
      </c>
      <c r="F5">
        <f t="shared" ref="F5:F11" si="1">INT(E5/3)</f>
        <v>20</v>
      </c>
    </row>
    <row r="6" spans="1:8" x14ac:dyDescent="0.2">
      <c r="B6" t="s">
        <v>49</v>
      </c>
      <c r="C6" s="7">
        <v>0.30208333333333331</v>
      </c>
      <c r="D6" s="7">
        <v>0.3888888888888889</v>
      </c>
      <c r="E6" s="70">
        <f t="shared" si="0"/>
        <v>125</v>
      </c>
      <c r="F6">
        <f t="shared" si="1"/>
        <v>41</v>
      </c>
    </row>
    <row r="7" spans="1:8" x14ac:dyDescent="0.2">
      <c r="B7" t="s">
        <v>41</v>
      </c>
      <c r="C7" s="7">
        <v>0.22222222222222221</v>
      </c>
      <c r="D7" s="7">
        <v>0.29166666666666669</v>
      </c>
      <c r="E7" s="70">
        <f t="shared" si="0"/>
        <v>100</v>
      </c>
      <c r="F7">
        <f t="shared" si="1"/>
        <v>33</v>
      </c>
    </row>
    <row r="8" spans="1:8" x14ac:dyDescent="0.2">
      <c r="B8" t="s">
        <v>50</v>
      </c>
      <c r="C8" s="7">
        <v>0.18055555555555555</v>
      </c>
      <c r="D8" s="7">
        <v>0.21180555555555555</v>
      </c>
      <c r="E8" s="70">
        <f t="shared" si="0"/>
        <v>45</v>
      </c>
      <c r="F8">
        <f t="shared" si="1"/>
        <v>15</v>
      </c>
    </row>
    <row r="9" spans="1:8" x14ac:dyDescent="0.2">
      <c r="B9" t="s">
        <v>51</v>
      </c>
      <c r="C9" s="7">
        <v>5.2083333333333336E-2</v>
      </c>
      <c r="D9" s="7">
        <v>9.0277777777777776E-2</v>
      </c>
      <c r="E9" s="70">
        <f t="shared" si="0"/>
        <v>55</v>
      </c>
      <c r="F9">
        <f t="shared" si="1"/>
        <v>18</v>
      </c>
    </row>
    <row r="10" spans="1:8" x14ac:dyDescent="0.2">
      <c r="B10" t="s">
        <v>52</v>
      </c>
      <c r="C10" s="7">
        <v>0.50208333333333333</v>
      </c>
      <c r="D10" s="7">
        <v>0.54861111111111105</v>
      </c>
      <c r="E10" s="70">
        <f t="shared" si="0"/>
        <v>67</v>
      </c>
      <c r="F10">
        <f t="shared" si="1"/>
        <v>22</v>
      </c>
    </row>
    <row r="11" spans="1:8" x14ac:dyDescent="0.2">
      <c r="B11" t="s">
        <v>53</v>
      </c>
      <c r="C11" s="7">
        <v>0.41666666666666669</v>
      </c>
      <c r="D11" s="7">
        <v>0.5</v>
      </c>
      <c r="E11" s="70">
        <f t="shared" si="0"/>
        <v>120</v>
      </c>
      <c r="F11">
        <f t="shared" si="1"/>
        <v>40</v>
      </c>
    </row>
    <row r="12" spans="1:8" x14ac:dyDescent="0.2">
      <c r="B12" s="3"/>
      <c r="C12" s="3"/>
      <c r="D12" s="3"/>
      <c r="E12" s="3"/>
      <c r="F12" s="3"/>
      <c r="G12" s="3"/>
      <c r="H12" s="3"/>
    </row>
    <row r="13" spans="1:8" ht="15" x14ac:dyDescent="0.25">
      <c r="B13" s="5" t="s">
        <v>54</v>
      </c>
      <c r="C13" s="6"/>
      <c r="D13" s="3"/>
      <c r="E13" s="3"/>
      <c r="F13" s="3"/>
      <c r="G13" s="3"/>
      <c r="H13" s="3"/>
    </row>
    <row r="14" spans="1:8" ht="15" x14ac:dyDescent="0.25">
      <c r="B14" s="5" t="s">
        <v>55</v>
      </c>
      <c r="C14" s="6"/>
      <c r="D14" s="3"/>
      <c r="E14" s="3"/>
      <c r="F14" s="3"/>
      <c r="G14" s="3"/>
      <c r="H14" s="3"/>
    </row>
    <row r="15" spans="1:8" ht="15" x14ac:dyDescent="0.25">
      <c r="B15" s="5" t="s">
        <v>56</v>
      </c>
      <c r="C15" s="6"/>
      <c r="D15" s="3"/>
      <c r="E15" s="3"/>
      <c r="F15" s="3"/>
      <c r="G15" s="3"/>
      <c r="H15" s="3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phoneticPr fontId="20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05</dc:creator>
  <cp:lastModifiedBy>Hoc Vien 05</cp:lastModifiedBy>
  <dcterms:created xsi:type="dcterms:W3CDTF">1996-10-14T23:33:28Z</dcterms:created>
  <dcterms:modified xsi:type="dcterms:W3CDTF">2023-10-14T02:56:41Z</dcterms:modified>
</cp:coreProperties>
</file>