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-2023\Downloads\"/>
    </mc:Choice>
  </mc:AlternateContent>
  <bookViews>
    <workbookView xWindow="0" yWindow="0" windowWidth="15360" windowHeight="7650" activeTab="2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xlnm._FilterDatabase" localSheetId="0" hidden="1">'Bai 01'!$A$3:$A$10</definedName>
    <definedName name="_ROW09">'[1]Bai 06'!$H$112:$H$117</definedName>
    <definedName name="BANGDO09">'[1]Bai 06'!$I$112:$N$117</definedName>
  </definedNames>
  <calcPr calcId="162913"/>
</workbook>
</file>

<file path=xl/calcChain.xml><?xml version="1.0" encoding="utf-8"?>
<calcChain xmlns="http://schemas.openxmlformats.org/spreadsheetml/2006/main">
  <c r="G6" i="3" l="1"/>
  <c r="G7" i="3"/>
  <c r="G4" i="3"/>
  <c r="G12" i="3" s="1"/>
  <c r="G5" i="3"/>
  <c r="I5" i="3" s="1"/>
  <c r="G10" i="3"/>
  <c r="I10" i="3" s="1"/>
  <c r="G11" i="3"/>
  <c r="I11" i="3" s="1"/>
  <c r="G9" i="3"/>
  <c r="I9" i="3" s="1"/>
  <c r="G8" i="3"/>
  <c r="I7" i="3"/>
  <c r="I6" i="3"/>
  <c r="E9" i="3"/>
  <c r="E11" i="3"/>
  <c r="E10" i="3"/>
  <c r="E5" i="3"/>
  <c r="E4" i="3"/>
  <c r="E7" i="3"/>
  <c r="E6" i="3"/>
  <c r="E8" i="3"/>
  <c r="D9" i="3"/>
  <c r="D11" i="3"/>
  <c r="D10" i="3"/>
  <c r="D5" i="3"/>
  <c r="D4" i="3"/>
  <c r="D7" i="3"/>
  <c r="D6" i="3"/>
  <c r="D8" i="3"/>
  <c r="C9" i="3"/>
  <c r="C11" i="3"/>
  <c r="C10" i="3"/>
  <c r="C5" i="3"/>
  <c r="C4" i="3"/>
  <c r="C7" i="3"/>
  <c r="C6" i="3"/>
  <c r="C8" i="3"/>
  <c r="F5" i="2"/>
  <c r="H5" i="2" s="1"/>
  <c r="F6" i="2"/>
  <c r="H6" i="2" s="1"/>
  <c r="F7" i="2"/>
  <c r="F8" i="2"/>
  <c r="F9" i="2"/>
  <c r="F10" i="2"/>
  <c r="H10" i="2" s="1"/>
  <c r="F11" i="2"/>
  <c r="F12" i="2"/>
  <c r="H12" i="2" s="1"/>
  <c r="F4" i="2"/>
  <c r="H8" i="2"/>
  <c r="H9" i="2"/>
  <c r="H7" i="2"/>
  <c r="F13" i="2"/>
  <c r="H11" i="2"/>
  <c r="E5" i="2"/>
  <c r="E6" i="2"/>
  <c r="E7" i="2"/>
  <c r="E8" i="2"/>
  <c r="E9" i="2"/>
  <c r="E10" i="2"/>
  <c r="E11" i="2"/>
  <c r="E12" i="2"/>
  <c r="E4" i="2"/>
  <c r="D5" i="2"/>
  <c r="D6" i="2"/>
  <c r="D7" i="2"/>
  <c r="D8" i="2"/>
  <c r="D9" i="2"/>
  <c r="D10" i="2"/>
  <c r="D11" i="2"/>
  <c r="D12" i="2"/>
  <c r="D4" i="2"/>
  <c r="C5" i="2"/>
  <c r="C6" i="2"/>
  <c r="C7" i="2"/>
  <c r="C8" i="2"/>
  <c r="C9" i="2"/>
  <c r="C10" i="2"/>
  <c r="C11" i="2"/>
  <c r="C12" i="2"/>
  <c r="C4" i="2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4" i="3" l="1"/>
  <c r="I8" i="3"/>
  <c r="J24" i="3" s="1"/>
  <c r="H4" i="2"/>
  <c r="G13" i="2" s="1"/>
  <c r="I12" i="3" l="1"/>
</calcChain>
</file>

<file path=xl/comments1.xml><?xml version="1.0" encoding="utf-8"?>
<comments xmlns="http://schemas.openxmlformats.org/spreadsheetml/2006/main">
  <authors>
    <author>Administrator</author>
    <author>NNTTrinh</author>
    <author>Phong may</author>
  </authors>
  <commentList>
    <comment ref="B3" authorId="0" shapeId="0">
      <text>
        <r>
          <rPr>
            <b/>
            <sz val="8"/>
            <color indexed="81"/>
            <rFont val="Tahoma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</rPr>
          <t xml:space="preserve"> khu vực</t>
        </r>
      </text>
    </comment>
    <comment ref="C3" authorId="1" shapeId="0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3" authorId="1" shapeId="0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3" authorId="1" shapeId="0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3" authorId="2" shapeId="0">
      <text>
        <r>
          <rPr>
            <b/>
            <sz val="8"/>
            <color indexed="81"/>
            <rFont val="Tahoma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2.xml><?xml version="1.0" encoding="utf-8"?>
<comments xmlns="http://schemas.openxmlformats.org/spreadsheetml/2006/main">
  <authors>
    <author>Phong may</author>
  </authors>
  <commentList>
    <comment ref="C3" authorId="0" shapeId="0">
      <text>
        <r>
          <rPr>
            <b/>
            <sz val="8"/>
            <color indexed="81"/>
            <rFont val="Tahoma"/>
          </rPr>
          <t>Là 2 ký tự đầu của Mã số</t>
        </r>
      </text>
    </comment>
    <comment ref="D3" authorId="0" shapeId="0">
      <text>
        <r>
          <rPr>
            <b/>
            <sz val="8"/>
            <color indexed="81"/>
            <rFont val="Tahoma"/>
          </rPr>
          <t>Ký tự thứ 3 của Mã số</t>
        </r>
      </text>
    </comment>
    <comment ref="E3" authorId="0" shapeId="0">
      <text>
        <r>
          <rPr>
            <b/>
            <sz val="8"/>
            <color indexed="81"/>
            <rFont val="Tahoma"/>
          </rPr>
          <t>Ký tự thứ 4 của Mã số</t>
        </r>
      </text>
    </comment>
    <comment ref="F3" authorId="0" shapeId="0">
      <text>
        <r>
          <rPr>
            <b/>
            <sz val="8"/>
            <color indexed="81"/>
            <rFont val="Tahoma"/>
          </rPr>
          <t>Từ ký tự thứ 5 đế hết của Mã Số. Đổi ra kiểu số</t>
        </r>
      </text>
    </comment>
    <comment ref="H3" authorId="0" shapeId="0">
      <text>
        <r>
          <rPr>
            <b/>
            <sz val="8"/>
            <color indexed="81"/>
            <rFont val="Tahoma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>
  <authors>
    <author>NNTTrinh</author>
    <author>Phong may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8" authorId="0" shapeId="0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8" authorId="0" shapeId="0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8" authorId="0" shapeId="0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I8" authorId="1" shapeId="0">
      <text>
        <r>
          <rPr>
            <b/>
            <sz val="8"/>
            <color indexed="81"/>
            <rFont val="Tahoma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<sst xmlns="http://schemas.openxmlformats.org/spreadsheetml/2006/main" count="500" uniqueCount="70">
  <si>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</si>
  <si>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</si>
  <si>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</si>
  <si>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</si>
  <si>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</si>
  <si>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</si>
  <si>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</si>
  <si>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</si>
  <si>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</si>
  <si>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</si>
  <si>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</si>
  <si>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</si>
  <si>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</si>
  <si>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</si>
  <si>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</si>
  <si>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</si>
  <si>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</si>
  <si>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</si>
  <si>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</si>
  <si>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</si>
  <si>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</si>
  <si>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</si>
  <si>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</si>
  <si>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</si>
  <si>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</si>
  <si>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</si>
  <si>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</si>
  <si>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</si>
  <si>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</si>
  <si>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</si>
  <si>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</si>
  <si>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</si>
  <si>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</si>
  <si>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</si>
  <si>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</si>
  <si>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</si>
  <si>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Tổng:</t>
  </si>
  <si>
    <t>_ Kẻ khung toàn bảng tính (dòng 2 -&gt; dòng 11)</t>
  </si>
  <si>
    <t>Tỷ giá</t>
  </si>
  <si>
    <t>Thành tiền VNĐ</t>
  </si>
  <si>
    <t>Đơn giá USD</t>
  </si>
  <si>
    <t>Ngành</t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</si>
  <si>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</si>
  <si>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</si>
  <si>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</si>
  <si>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</si>
  <si>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</si>
  <si>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</si>
  <si>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</si>
  <si>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</si>
  <si>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</si>
  <si>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</si>
  <si>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</si>
  <si>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</si>
  <si>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</si>
  <si>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</si>
  <si>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</si>
  <si>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</si>
  <si>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</si>
  <si>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</si>
  <si>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</si>
  <si>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</si>
  <si>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</si>
  <si>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</si>
  <si>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</si>
  <si>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</si>
  <si>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</si>
  <si>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</si>
  <si>
    <t>_ Kẻ khung toàn bảng tính</t>
  </si>
  <si>
    <r>
      <rPr>
        <b/>
        <u/>
        <sz val="10"/>
        <color indexed="30"/>
        <rFont val="Arial"/>
        <family val="2"/>
      </rPr>
      <t>PE</t>
    </r>
    <r>
      <rPr>
        <b/>
        <u/>
        <sz val="10"/>
        <color indexed="14"/>
        <rFont val="Arial"/>
        <family val="2"/>
      </rPr>
      <t>L</t>
    </r>
    <r>
      <rPr>
        <b/>
        <u/>
        <sz val="10"/>
        <color indexed="10"/>
        <rFont val="Arial"/>
        <family val="2"/>
      </rPr>
      <t>N20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</si>
</sst>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0"/>
    <numFmt numFmtId="170" formatCode="dd/mm/yy"/>
  </numFmts>
  <fonts count="3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  <font>
      <sz val="10"/>
      <color theme="5" tint="-0.249977111117893"/>
      <name val="Arial"/>
      <family val="2"/>
    </font>
    <font>
      <sz val="10"/>
      <color theme="1" tint="0.249977111117893"/>
      <name val="Arial"/>
      <family val="2"/>
    </font>
    <font>
      <b/>
      <u/>
      <sz val="10"/>
      <color indexed="8"/>
      <name val="Arial"/>
      <family val="2"/>
    </font>
    <font>
      <b/>
      <u/>
      <sz val="10"/>
      <color indexed="30"/>
      <name val="Arial"/>
      <family val="2"/>
    </font>
    <font>
      <b/>
      <u/>
      <sz val="10"/>
      <color indexed="14"/>
      <name val="Arial"/>
      <family val="2"/>
    </font>
    <font>
      <b/>
      <u/>
      <sz val="10"/>
      <color indexed="10"/>
      <name val="Arial"/>
      <family val="2"/>
    </font>
    <font>
      <sz val="10"/>
      <color theme="5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36">
    <xf numFmtId="0" fontId="0" fillId="0" borderId="0" xfId="0"/>
    <xf numFmtId="0" fontId="8" fillId="0" borderId="0" xfId="0" applyFont="1"/>
    <xf numFmtId="0" fontId="10" fillId="0" borderId="0" xfId="0" applyFont="1"/>
    <xf numFmtId="0" fontId="1" fillId="0" borderId="0" xfId="0" applyFont="1"/>
    <xf numFmtId="0" fontId="7" fillId="0" borderId="0" xfId="0" applyFont="1"/>
    <xf numFmtId="0" fontId="3" fillId="0" borderId="0" xfId="0" applyFont="1"/>
    <xf numFmtId="0" fontId="13" fillId="0" borderId="0" xfId="0" applyFont="1"/>
    <xf numFmtId="0" fontId="11" fillId="0" borderId="0" xfId="0" applyFont="1"/>
    <xf numFmtId="0" fontId="12" fillId="0" borderId="0" xfId="0" applyFont="1"/>
    <xf numFmtId="0" fontId="15" fillId="0" borderId="0" xfId="0" applyFont="1"/>
    <xf numFmtId="0" fontId="29" fillId="0" borderId="0" xfId="0" applyFont="1"/>
    <xf numFmtId="0" fontId="11" fillId="0" borderId="0" xfId="0" applyFont="1" applyAlignment="1">
      <alignment horizontal="center"/>
    </xf>
    <xf numFmtId="0" fontId="8" fillId="0" borderId="1" xfId="0" applyFont="1" applyBorder="1"/>
    <xf numFmtId="0" fontId="1" fillId="0" borderId="1" xfId="0" applyFont="1" applyBorder="1"/>
    <xf numFmtId="0" fontId="9" fillId="0" borderId="1" xfId="0" applyFont="1" applyBorder="1"/>
    <xf numFmtId="0" fontId="20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30" fillId="2" borderId="1" xfId="0" applyFont="1" applyFill="1" applyBorder="1"/>
    <xf numFmtId="2" fontId="8" fillId="0" borderId="1" xfId="0" applyNumberFormat="1" applyFont="1" applyBorder="1"/>
    <xf numFmtId="169" fontId="8" fillId="0" borderId="1" xfId="0" applyNumberFormat="1" applyFont="1" applyBorder="1" applyProtection="1"/>
    <xf numFmtId="0" fontId="12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15" fillId="0" borderId="1" xfId="0" applyFont="1" applyBorder="1"/>
    <xf numFmtId="0" fontId="8" fillId="0" borderId="1" xfId="0" applyFont="1" applyBorder="1" applyAlignment="1">
      <alignment horizontal="right"/>
    </xf>
    <xf numFmtId="0" fontId="31" fillId="3" borderId="1" xfId="0" applyFont="1" applyFill="1" applyBorder="1"/>
    <xf numFmtId="0" fontId="31" fillId="3" borderId="1" xfId="0" applyFont="1" applyFill="1" applyBorder="1" applyAlignment="1">
      <alignment wrapText="1"/>
    </xf>
    <xf numFmtId="3" fontId="15" fillId="0" borderId="1" xfId="0" applyNumberFormat="1" applyFont="1" applyBorder="1"/>
    <xf numFmtId="0" fontId="32" fillId="0" borderId="1" xfId="0" applyFont="1" applyBorder="1"/>
    <xf numFmtId="0" fontId="13" fillId="0" borderId="0" xfId="0" applyFont="1" applyAlignment="1">
      <alignment horizontal="center"/>
    </xf>
    <xf numFmtId="0" fontId="3" fillId="0" borderId="1" xfId="0" applyFont="1" applyBorder="1"/>
    <xf numFmtId="0" fontId="23" fillId="0" borderId="1" xfId="0" applyFont="1" applyBorder="1"/>
    <xf numFmtId="0" fontId="36" fillId="4" borderId="1" xfId="0" applyFont="1" applyFill="1" applyBorder="1"/>
    <xf numFmtId="170" fontId="1" fillId="0" borderId="1" xfId="0" applyNumberFormat="1" applyFont="1" applyBorder="1"/>
    <xf numFmtId="0" fontId="19" fillId="0" borderId="1" xfId="0" applyFont="1" applyBorder="1"/>
    <xf numFmtId="3" fontId="20" fillId="0" borderId="1" xfId="0" applyNumberFormat="1" applyFont="1" applyBorder="1"/>
  </cellXfs>
  <cellStyles count="3">
    <cellStyle name="Hyperlink 2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9"/>
  <sheetViews>
    <sheetView workbookViewId="0">
      <selection activeCell="I3" sqref="I3:I10"/>
    </sheetView>
  </sheetViews>
  <sheetFormatPr defaultColWidth="9.140625" defaultRowHeight="21.95" customHeight="1"/>
  <cols>
    <col min="1" max="1" width="8.28515625" style="1" customWidth="1"/>
    <col min="2" max="2" width="10" style="1" customWidth="1"/>
    <col min="3" max="3" width="10.85546875" style="1" customWidth="1"/>
    <col min="4" max="5" width="9.140625" style="1" customWidth="1"/>
    <col min="6" max="6" width="10.85546875" style="1" bestFit="1" customWidth="1"/>
    <col min="7" max="16384" width="9.140625" style="1"/>
  </cols>
  <sheetData>
    <row r="1" spans="1:256" ht="21.95" customHeight="1">
      <c r="A1" s="11" t="s">
        <v>0</v>
      </c>
      <c r="B1" s="11"/>
      <c r="C1" s="11"/>
      <c r="D1" s="11"/>
      <c r="E1" s="7"/>
      <c r="F1" s="7"/>
      <c r="G1" s="7"/>
      <c r="H1" s="7"/>
    </row>
    <row r="2" spans="1:256" ht="21.95" customHeight="1">
      <c r="A2" s="18" t="s">
        <v>1</v>
      </c>
      <c r="B2" s="18" t="s">
        <v>2</v>
      </c>
      <c r="C2" s="18" t="s">
        <v>14</v>
      </c>
      <c r="D2" s="18" t="s">
        <v>3</v>
      </c>
      <c r="E2" s="18" t="s">
        <v>41</v>
      </c>
      <c r="F2" s="18" t="s">
        <v>4</v>
      </c>
      <c r="G2" s="18" t="s">
        <v>5</v>
      </c>
      <c r="H2" s="18" t="s">
        <v>6</v>
      </c>
      <c r="I2" s="18" t="s">
        <v>63</v>
      </c>
    </row>
    <row r="3" spans="1:256" ht="21.95" customHeight="1">
      <c r="A3" s="20">
        <v>1</v>
      </c>
      <c r="B3" s="14" t="s">
        <v>15</v>
      </c>
      <c r="C3" s="15" t="str">
        <f>LEFT(B3,2)</f>
        <v>BD</v>
      </c>
      <c r="D3" s="16" t="str">
        <f>"khu vực" &amp; -RIGHT(B3,1)</f>
        <v>khu vực-1</v>
      </c>
      <c r="E3" s="17" t="str">
        <f>"Ngành" &amp;  MID(B3,3,1)</f>
        <v>NgànhA</v>
      </c>
      <c r="F3" s="12">
        <v>9</v>
      </c>
      <c r="G3" s="12">
        <v>7.5</v>
      </c>
      <c r="H3" s="12">
        <v>0</v>
      </c>
      <c r="I3" s="19">
        <f>(F3+G3+H3)/3</f>
        <v>5.5</v>
      </c>
    </row>
    <row r="4" spans="1:256" ht="21.95" customHeight="1">
      <c r="A4" s="20">
        <v>2</v>
      </c>
      <c r="B4" s="12" t="s">
        <v>7</v>
      </c>
      <c r="C4" s="15" t="str">
        <f t="shared" ref="C4:C10" si="0">LEFT(B4,2)</f>
        <v>HS</v>
      </c>
      <c r="D4" s="16" t="str">
        <f t="shared" ref="D4:D10" si="1">"khu vực" &amp; -RIGHT(B4,1)</f>
        <v>khu vực-3</v>
      </c>
      <c r="E4" s="17" t="str">
        <f t="shared" ref="E4:E10" si="2">"Ngành" &amp;  MID(B4,3,1)</f>
        <v>NgànhA</v>
      </c>
      <c r="F4" s="12">
        <v>6.5</v>
      </c>
      <c r="G4" s="12">
        <v>7</v>
      </c>
      <c r="H4" s="12">
        <v>6.5</v>
      </c>
      <c r="I4" s="19">
        <f t="shared" ref="I4:I10" si="3">(F4+G4+H4)/3</f>
        <v>6.666666666666667</v>
      </c>
    </row>
    <row r="5" spans="1:256" ht="21.95" customHeight="1">
      <c r="A5" s="20">
        <v>3</v>
      </c>
      <c r="B5" s="12" t="s">
        <v>8</v>
      </c>
      <c r="C5" s="15" t="str">
        <f t="shared" si="0"/>
        <v>CL</v>
      </c>
      <c r="D5" s="16" t="str">
        <f t="shared" si="1"/>
        <v>khu vực-3</v>
      </c>
      <c r="E5" s="17" t="str">
        <f t="shared" si="2"/>
        <v>NgànhC</v>
      </c>
      <c r="F5" s="12">
        <v>4.5</v>
      </c>
      <c r="G5" s="12">
        <v>4</v>
      </c>
      <c r="H5" s="12">
        <v>5</v>
      </c>
      <c r="I5" s="19">
        <f t="shared" si="3"/>
        <v>4.5</v>
      </c>
    </row>
    <row r="6" spans="1:256" ht="21.95" customHeight="1">
      <c r="A6" s="20">
        <v>4</v>
      </c>
      <c r="B6" s="12" t="s">
        <v>9</v>
      </c>
      <c r="C6" s="15" t="str">
        <f t="shared" si="0"/>
        <v>HS</v>
      </c>
      <c r="D6" s="16" t="str">
        <f t="shared" si="1"/>
        <v>khu vực-2</v>
      </c>
      <c r="E6" s="17" t="str">
        <f t="shared" si="2"/>
        <v>NgànhB</v>
      </c>
      <c r="F6" s="12">
        <v>6</v>
      </c>
      <c r="G6" s="12">
        <v>8.5</v>
      </c>
      <c r="H6" s="12">
        <v>5.5</v>
      </c>
      <c r="I6" s="19">
        <f t="shared" si="3"/>
        <v>6.666666666666667</v>
      </c>
    </row>
    <row r="7" spans="1:256" ht="21.95" customHeight="1">
      <c r="A7" s="20">
        <v>5</v>
      </c>
      <c r="B7" s="12" t="s">
        <v>10</v>
      </c>
      <c r="C7" s="15" t="str">
        <f t="shared" si="0"/>
        <v>CL</v>
      </c>
      <c r="D7" s="16" t="str">
        <f t="shared" si="1"/>
        <v>khu vực-1</v>
      </c>
      <c r="E7" s="17" t="str">
        <f t="shared" si="2"/>
        <v>NgànhB</v>
      </c>
      <c r="F7" s="12">
        <v>9</v>
      </c>
      <c r="G7" s="12">
        <v>5</v>
      </c>
      <c r="H7" s="12">
        <v>5.5</v>
      </c>
      <c r="I7" s="19">
        <f t="shared" si="3"/>
        <v>6.5</v>
      </c>
    </row>
    <row r="8" spans="1:256" ht="21.95" customHeight="1">
      <c r="A8" s="20">
        <v>6</v>
      </c>
      <c r="B8" s="12" t="s">
        <v>11</v>
      </c>
      <c r="C8" s="15" t="str">
        <f t="shared" si="0"/>
        <v>BD</v>
      </c>
      <c r="D8" s="16" t="str">
        <f t="shared" si="1"/>
        <v>khu vực-3</v>
      </c>
      <c r="E8" s="17" t="str">
        <f t="shared" si="2"/>
        <v>NgànhB</v>
      </c>
      <c r="F8" s="12">
        <v>6.5</v>
      </c>
      <c r="G8" s="12">
        <v>6.5</v>
      </c>
      <c r="H8" s="12">
        <v>5.5</v>
      </c>
      <c r="I8" s="19">
        <f t="shared" si="3"/>
        <v>6.166666666666667</v>
      </c>
    </row>
    <row r="9" spans="1:256" ht="21.95" customHeight="1">
      <c r="A9" s="20">
        <v>7</v>
      </c>
      <c r="B9" s="12" t="s">
        <v>12</v>
      </c>
      <c r="C9" s="15" t="str">
        <f t="shared" si="0"/>
        <v>HS</v>
      </c>
      <c r="D9" s="16" t="str">
        <f t="shared" si="1"/>
        <v>khu vực-2</v>
      </c>
      <c r="E9" s="17" t="str">
        <f t="shared" si="2"/>
        <v>NgànhA</v>
      </c>
      <c r="F9" s="12">
        <v>8</v>
      </c>
      <c r="G9" s="12">
        <v>7.5</v>
      </c>
      <c r="H9" s="12">
        <v>3</v>
      </c>
      <c r="I9" s="19">
        <f t="shared" si="3"/>
        <v>6.166666666666667</v>
      </c>
    </row>
    <row r="10" spans="1:256" ht="21.95" customHeight="1">
      <c r="A10" s="20">
        <v>8</v>
      </c>
      <c r="B10" s="12" t="s">
        <v>13</v>
      </c>
      <c r="C10" s="15" t="str">
        <f t="shared" si="0"/>
        <v>CL</v>
      </c>
      <c r="D10" s="16" t="str">
        <f t="shared" si="1"/>
        <v>khu vực-2</v>
      </c>
      <c r="E10" s="17" t="str">
        <f t="shared" si="2"/>
        <v>NgànhC</v>
      </c>
      <c r="F10" s="12">
        <v>6.5</v>
      </c>
      <c r="G10" s="12">
        <v>5.5</v>
      </c>
      <c r="H10" s="12">
        <v>3</v>
      </c>
      <c r="I10" s="19">
        <f t="shared" si="3"/>
        <v>5</v>
      </c>
    </row>
    <row r="12" spans="1:256" ht="21.95" customHeight="1">
      <c r="A12" s="5" t="s">
        <v>25</v>
      </c>
    </row>
    <row r="13" spans="1:256" ht="21.95" customHeight="1">
      <c r="A13" s="3" t="s">
        <v>33</v>
      </c>
    </row>
    <row r="14" spans="1:256" ht="21.95" customHeight="1">
      <c r="A14" s="3" t="s">
        <v>68</v>
      </c>
    </row>
    <row r="15" spans="1:256" ht="21.95" customHeight="1">
      <c r="A15" s="1" t="s">
        <v>28</v>
      </c>
      <c r="AT15" s="1" t="s">
        <v>26</v>
      </c>
      <c r="AU15" s="1" t="s">
        <v>26</v>
      </c>
      <c r="AV15" s="1" t="s">
        <v>26</v>
      </c>
      <c r="AW15" s="1" t="s">
        <v>26</v>
      </c>
      <c r="AX15" s="1" t="s">
        <v>26</v>
      </c>
      <c r="AY15" s="1" t="s">
        <v>26</v>
      </c>
      <c r="AZ15" s="1" t="s">
        <v>26</v>
      </c>
      <c r="BA15" s="1" t="s">
        <v>26</v>
      </c>
      <c r="BB15" s="1" t="s">
        <v>26</v>
      </c>
      <c r="BC15" s="1" t="s">
        <v>26</v>
      </c>
      <c r="BD15" s="1" t="s">
        <v>26</v>
      </c>
      <c r="BE15" s="1" t="s">
        <v>26</v>
      </c>
      <c r="BF15" s="1" t="s">
        <v>26</v>
      </c>
      <c r="BG15" s="1" t="s">
        <v>26</v>
      </c>
      <c r="BH15" s="1" t="s">
        <v>26</v>
      </c>
      <c r="BI15" s="1" t="s">
        <v>26</v>
      </c>
      <c r="BJ15" s="1" t="s">
        <v>26</v>
      </c>
      <c r="BK15" s="1" t="s">
        <v>26</v>
      </c>
      <c r="BL15" s="1" t="s">
        <v>26</v>
      </c>
      <c r="BM15" s="1" t="s">
        <v>26</v>
      </c>
      <c r="BN15" s="1" t="s">
        <v>26</v>
      </c>
      <c r="BO15" s="1" t="s">
        <v>26</v>
      </c>
      <c r="BP15" s="1" t="s">
        <v>26</v>
      </c>
      <c r="BQ15" s="1" t="s">
        <v>26</v>
      </c>
      <c r="BR15" s="1" t="s">
        <v>26</v>
      </c>
      <c r="BS15" s="1" t="s">
        <v>26</v>
      </c>
      <c r="BT15" s="1" t="s">
        <v>26</v>
      </c>
      <c r="BU15" s="1" t="s">
        <v>26</v>
      </c>
      <c r="BV15" s="1" t="s">
        <v>26</v>
      </c>
      <c r="BW15" s="1" t="s">
        <v>26</v>
      </c>
      <c r="BX15" s="1" t="s">
        <v>26</v>
      </c>
      <c r="BY15" s="1" t="s">
        <v>26</v>
      </c>
      <c r="BZ15" s="1" t="s">
        <v>26</v>
      </c>
      <c r="CA15" s="1" t="s">
        <v>26</v>
      </c>
      <c r="CB15" s="1" t="s">
        <v>26</v>
      </c>
      <c r="CC15" s="1" t="s">
        <v>26</v>
      </c>
      <c r="CD15" s="1" t="s">
        <v>26</v>
      </c>
      <c r="CE15" s="1" t="s">
        <v>26</v>
      </c>
      <c r="CF15" s="1" t="s">
        <v>26</v>
      </c>
      <c r="CG15" s="1" t="s">
        <v>26</v>
      </c>
      <c r="CH15" s="1" t="s">
        <v>26</v>
      </c>
      <c r="CI15" s="1" t="s">
        <v>26</v>
      </c>
      <c r="CJ15" s="1" t="s">
        <v>26</v>
      </c>
      <c r="CK15" s="1" t="s">
        <v>26</v>
      </c>
      <c r="CL15" s="1" t="s">
        <v>26</v>
      </c>
      <c r="CM15" s="1" t="s">
        <v>26</v>
      </c>
      <c r="CN15" s="1" t="s">
        <v>26</v>
      </c>
      <c r="CO15" s="1" t="s">
        <v>26</v>
      </c>
      <c r="CP15" s="1" t="s">
        <v>26</v>
      </c>
      <c r="CQ15" s="1" t="s">
        <v>26</v>
      </c>
      <c r="CR15" s="1" t="s">
        <v>26</v>
      </c>
      <c r="CS15" s="1" t="s">
        <v>26</v>
      </c>
      <c r="CT15" s="1" t="s">
        <v>26</v>
      </c>
      <c r="CU15" s="1" t="s">
        <v>26</v>
      </c>
      <c r="CV15" s="1" t="s">
        <v>26</v>
      </c>
      <c r="CW15" s="1" t="s">
        <v>26</v>
      </c>
      <c r="CX15" s="1" t="s">
        <v>26</v>
      </c>
      <c r="CY15" s="1" t="s">
        <v>26</v>
      </c>
      <c r="CZ15" s="1" t="s">
        <v>26</v>
      </c>
      <c r="DA15" s="1" t="s">
        <v>26</v>
      </c>
      <c r="DB15" s="1" t="s">
        <v>26</v>
      </c>
      <c r="DC15" s="1" t="s">
        <v>26</v>
      </c>
      <c r="DD15" s="1" t="s">
        <v>26</v>
      </c>
      <c r="DE15" s="1" t="s">
        <v>26</v>
      </c>
      <c r="DF15" s="1" t="s">
        <v>26</v>
      </c>
      <c r="DG15" s="1" t="s">
        <v>26</v>
      </c>
      <c r="DH15" s="1" t="s">
        <v>26</v>
      </c>
      <c r="DI15" s="1" t="s">
        <v>26</v>
      </c>
      <c r="DJ15" s="1" t="s">
        <v>26</v>
      </c>
      <c r="DK15" s="1" t="s">
        <v>26</v>
      </c>
      <c r="DL15" s="1" t="s">
        <v>26</v>
      </c>
      <c r="DM15" s="1" t="s">
        <v>26</v>
      </c>
      <c r="DN15" s="1" t="s">
        <v>26</v>
      </c>
      <c r="DO15" s="1" t="s">
        <v>26</v>
      </c>
      <c r="DP15" s="1" t="s">
        <v>26</v>
      </c>
      <c r="DQ15" s="1" t="s">
        <v>26</v>
      </c>
      <c r="DR15" s="1" t="s">
        <v>26</v>
      </c>
      <c r="DS15" s="1" t="s">
        <v>26</v>
      </c>
      <c r="DT15" s="1" t="s">
        <v>26</v>
      </c>
      <c r="DU15" s="1" t="s">
        <v>26</v>
      </c>
      <c r="DV15" s="1" t="s">
        <v>26</v>
      </c>
      <c r="DW15" s="1" t="s">
        <v>26</v>
      </c>
      <c r="DX15" s="1" t="s">
        <v>26</v>
      </c>
      <c r="DY15" s="1" t="s">
        <v>26</v>
      </c>
      <c r="DZ15" s="1" t="s">
        <v>26</v>
      </c>
      <c r="EA15" s="1" t="s">
        <v>26</v>
      </c>
      <c r="EB15" s="1" t="s">
        <v>26</v>
      </c>
      <c r="EC15" s="1" t="s">
        <v>26</v>
      </c>
      <c r="ED15" s="1" t="s">
        <v>26</v>
      </c>
      <c r="EE15" s="1" t="s">
        <v>26</v>
      </c>
      <c r="EF15" s="1" t="s">
        <v>26</v>
      </c>
      <c r="EG15" s="1" t="s">
        <v>26</v>
      </c>
      <c r="EH15" s="1" t="s">
        <v>26</v>
      </c>
      <c r="EI15" s="1" t="s">
        <v>26</v>
      </c>
      <c r="EJ15" s="1" t="s">
        <v>26</v>
      </c>
      <c r="EK15" s="1" t="s">
        <v>26</v>
      </c>
      <c r="EL15" s="1" t="s">
        <v>26</v>
      </c>
      <c r="EM15" s="1" t="s">
        <v>26</v>
      </c>
      <c r="EN15" s="1" t="s">
        <v>26</v>
      </c>
      <c r="EO15" s="1" t="s">
        <v>26</v>
      </c>
      <c r="EP15" s="1" t="s">
        <v>26</v>
      </c>
      <c r="EQ15" s="1" t="s">
        <v>26</v>
      </c>
      <c r="ER15" s="1" t="s">
        <v>26</v>
      </c>
      <c r="ES15" s="1" t="s">
        <v>26</v>
      </c>
      <c r="ET15" s="1" t="s">
        <v>26</v>
      </c>
      <c r="EU15" s="1" t="s">
        <v>26</v>
      </c>
      <c r="EV15" s="1" t="s">
        <v>26</v>
      </c>
      <c r="EW15" s="1" t="s">
        <v>26</v>
      </c>
      <c r="EX15" s="1" t="s">
        <v>26</v>
      </c>
      <c r="EY15" s="1" t="s">
        <v>26</v>
      </c>
      <c r="EZ15" s="1" t="s">
        <v>26</v>
      </c>
      <c r="FA15" s="1" t="s">
        <v>26</v>
      </c>
      <c r="FB15" s="1" t="s">
        <v>26</v>
      </c>
      <c r="FC15" s="1" t="s">
        <v>26</v>
      </c>
      <c r="FD15" s="1" t="s">
        <v>26</v>
      </c>
      <c r="FE15" s="1" t="s">
        <v>26</v>
      </c>
      <c r="FF15" s="1" t="s">
        <v>26</v>
      </c>
      <c r="FG15" s="1" t="s">
        <v>26</v>
      </c>
      <c r="FH15" s="1" t="s">
        <v>26</v>
      </c>
      <c r="FI15" s="1" t="s">
        <v>26</v>
      </c>
      <c r="FJ15" s="1" t="s">
        <v>26</v>
      </c>
      <c r="FK15" s="1" t="s">
        <v>26</v>
      </c>
      <c r="FL15" s="1" t="s">
        <v>26</v>
      </c>
      <c r="FM15" s="1" t="s">
        <v>26</v>
      </c>
      <c r="FN15" s="1" t="s">
        <v>26</v>
      </c>
      <c r="FO15" s="1" t="s">
        <v>26</v>
      </c>
      <c r="FP15" s="1" t="s">
        <v>26</v>
      </c>
      <c r="FQ15" s="1" t="s">
        <v>26</v>
      </c>
      <c r="FR15" s="1" t="s">
        <v>26</v>
      </c>
      <c r="FS15" s="1" t="s">
        <v>26</v>
      </c>
      <c r="FT15" s="1" t="s">
        <v>26</v>
      </c>
      <c r="FU15" s="1" t="s">
        <v>26</v>
      </c>
      <c r="FV15" s="1" t="s">
        <v>26</v>
      </c>
      <c r="FW15" s="1" t="s">
        <v>26</v>
      </c>
      <c r="FX15" s="1" t="s">
        <v>26</v>
      </c>
      <c r="FY15" s="1" t="s">
        <v>26</v>
      </c>
      <c r="FZ15" s="1" t="s">
        <v>26</v>
      </c>
      <c r="GA15" s="1" t="s">
        <v>26</v>
      </c>
      <c r="GB15" s="1" t="s">
        <v>26</v>
      </c>
      <c r="GC15" s="1" t="s">
        <v>26</v>
      </c>
      <c r="GD15" s="1" t="s">
        <v>26</v>
      </c>
      <c r="GE15" s="1" t="s">
        <v>26</v>
      </c>
      <c r="GF15" s="1" t="s">
        <v>26</v>
      </c>
      <c r="GG15" s="1" t="s">
        <v>26</v>
      </c>
      <c r="GH15" s="1" t="s">
        <v>26</v>
      </c>
      <c r="GI15" s="1" t="s">
        <v>26</v>
      </c>
      <c r="GJ15" s="1" t="s">
        <v>26</v>
      </c>
      <c r="GK15" s="1" t="s">
        <v>26</v>
      </c>
      <c r="GL15" s="1" t="s">
        <v>26</v>
      </c>
      <c r="GM15" s="1" t="s">
        <v>26</v>
      </c>
      <c r="GN15" s="1" t="s">
        <v>26</v>
      </c>
      <c r="GO15" s="1" t="s">
        <v>26</v>
      </c>
      <c r="GP15" s="1" t="s">
        <v>26</v>
      </c>
      <c r="GQ15" s="1" t="s">
        <v>26</v>
      </c>
      <c r="GR15" s="1" t="s">
        <v>26</v>
      </c>
      <c r="GS15" s="1" t="s">
        <v>26</v>
      </c>
      <c r="GT15" s="1" t="s">
        <v>26</v>
      </c>
      <c r="GU15" s="1" t="s">
        <v>26</v>
      </c>
      <c r="GV15" s="1" t="s">
        <v>26</v>
      </c>
      <c r="GW15" s="1" t="s">
        <v>26</v>
      </c>
      <c r="GX15" s="1" t="s">
        <v>26</v>
      </c>
      <c r="GY15" s="1" t="s">
        <v>26</v>
      </c>
      <c r="GZ15" s="1" t="s">
        <v>26</v>
      </c>
      <c r="HA15" s="1" t="s">
        <v>26</v>
      </c>
      <c r="HB15" s="1" t="s">
        <v>26</v>
      </c>
      <c r="HC15" s="1" t="s">
        <v>26</v>
      </c>
      <c r="HD15" s="1" t="s">
        <v>26</v>
      </c>
      <c r="HE15" s="1" t="s">
        <v>26</v>
      </c>
      <c r="HF15" s="1" t="s">
        <v>26</v>
      </c>
      <c r="HG15" s="1" t="s">
        <v>26</v>
      </c>
      <c r="HH15" s="1" t="s">
        <v>26</v>
      </c>
      <c r="HI15" s="1" t="s">
        <v>26</v>
      </c>
      <c r="HJ15" s="1" t="s">
        <v>26</v>
      </c>
      <c r="HK15" s="1" t="s">
        <v>26</v>
      </c>
      <c r="HL15" s="1" t="s">
        <v>26</v>
      </c>
      <c r="HM15" s="1" t="s">
        <v>26</v>
      </c>
      <c r="HN15" s="1" t="s">
        <v>26</v>
      </c>
      <c r="HO15" s="1" t="s">
        <v>26</v>
      </c>
      <c r="HP15" s="1" t="s">
        <v>26</v>
      </c>
      <c r="HQ15" s="1" t="s">
        <v>26</v>
      </c>
      <c r="HR15" s="1" t="s">
        <v>26</v>
      </c>
      <c r="HS15" s="1" t="s">
        <v>26</v>
      </c>
      <c r="HT15" s="1" t="s">
        <v>26</v>
      </c>
      <c r="HU15" s="1" t="s">
        <v>26</v>
      </c>
      <c r="HV15" s="1" t="s">
        <v>26</v>
      </c>
      <c r="HW15" s="1" t="s">
        <v>26</v>
      </c>
      <c r="HX15" s="1" t="s">
        <v>26</v>
      </c>
      <c r="HY15" s="1" t="s">
        <v>26</v>
      </c>
      <c r="HZ15" s="1" t="s">
        <v>26</v>
      </c>
      <c r="IA15" s="1" t="s">
        <v>26</v>
      </c>
      <c r="IB15" s="1" t="s">
        <v>26</v>
      </c>
      <c r="IC15" s="1" t="s">
        <v>26</v>
      </c>
      <c r="ID15" s="1" t="s">
        <v>26</v>
      </c>
      <c r="IE15" s="1" t="s">
        <v>26</v>
      </c>
      <c r="IF15" s="1" t="s">
        <v>26</v>
      </c>
      <c r="IG15" s="1" t="s">
        <v>26</v>
      </c>
      <c r="IH15" s="1" t="s">
        <v>26</v>
      </c>
      <c r="II15" s="1" t="s">
        <v>26</v>
      </c>
      <c r="IJ15" s="1" t="s">
        <v>26</v>
      </c>
      <c r="IK15" s="1" t="s">
        <v>26</v>
      </c>
      <c r="IL15" s="1" t="s">
        <v>26</v>
      </c>
      <c r="IM15" s="1" t="s">
        <v>26</v>
      </c>
      <c r="IN15" s="1" t="s">
        <v>26</v>
      </c>
      <c r="IO15" s="1" t="s">
        <v>26</v>
      </c>
      <c r="IP15" s="1" t="s">
        <v>26</v>
      </c>
      <c r="IQ15" s="1" t="s">
        <v>26</v>
      </c>
      <c r="IR15" s="1" t="s">
        <v>26</v>
      </c>
      <c r="IS15" s="1" t="s">
        <v>26</v>
      </c>
      <c r="IT15" s="1" t="s">
        <v>26</v>
      </c>
      <c r="IU15" s="1" t="s">
        <v>26</v>
      </c>
      <c r="IV15" s="1" t="s">
        <v>26</v>
      </c>
    </row>
    <row r="16" spans="1:256" ht="21.95" customHeight="1">
      <c r="A16" s="3" t="s">
        <v>24</v>
      </c>
      <c r="B16" s="3"/>
      <c r="C16" s="3"/>
      <c r="D16" s="3"/>
      <c r="E16" s="3"/>
      <c r="F16" s="3"/>
      <c r="G16" s="3"/>
      <c r="H16" s="3"/>
      <c r="I16" s="2"/>
      <c r="AT16" s="1" t="s">
        <v>27</v>
      </c>
      <c r="AU16" s="1" t="s">
        <v>27</v>
      </c>
      <c r="AV16" s="1" t="s">
        <v>27</v>
      </c>
      <c r="AW16" s="1" t="s">
        <v>27</v>
      </c>
      <c r="AX16" s="1" t="s">
        <v>27</v>
      </c>
      <c r="AY16" s="1" t="s">
        <v>27</v>
      </c>
      <c r="AZ16" s="1" t="s">
        <v>27</v>
      </c>
      <c r="BA16" s="1" t="s">
        <v>27</v>
      </c>
      <c r="BB16" s="1" t="s">
        <v>27</v>
      </c>
      <c r="BC16" s="1" t="s">
        <v>27</v>
      </c>
      <c r="BD16" s="1" t="s">
        <v>27</v>
      </c>
      <c r="BE16" s="1" t="s">
        <v>27</v>
      </c>
      <c r="BF16" s="1" t="s">
        <v>27</v>
      </c>
      <c r="BG16" s="1" t="s">
        <v>27</v>
      </c>
      <c r="BH16" s="1" t="s">
        <v>27</v>
      </c>
      <c r="BI16" s="1" t="s">
        <v>27</v>
      </c>
      <c r="BJ16" s="1" t="s">
        <v>27</v>
      </c>
      <c r="BK16" s="1" t="s">
        <v>27</v>
      </c>
      <c r="BL16" s="1" t="s">
        <v>27</v>
      </c>
      <c r="BM16" s="1" t="s">
        <v>27</v>
      </c>
      <c r="BN16" s="1" t="s">
        <v>27</v>
      </c>
      <c r="BO16" s="1" t="s">
        <v>27</v>
      </c>
      <c r="BP16" s="1" t="s">
        <v>27</v>
      </c>
      <c r="BQ16" s="1" t="s">
        <v>27</v>
      </c>
      <c r="BR16" s="1" t="s">
        <v>27</v>
      </c>
      <c r="BS16" s="1" t="s">
        <v>27</v>
      </c>
      <c r="BT16" s="1" t="s">
        <v>27</v>
      </c>
      <c r="BU16" s="1" t="s">
        <v>27</v>
      </c>
      <c r="BV16" s="1" t="s">
        <v>27</v>
      </c>
      <c r="BW16" s="1" t="s">
        <v>27</v>
      </c>
      <c r="BX16" s="1" t="s">
        <v>27</v>
      </c>
      <c r="BY16" s="1" t="s">
        <v>27</v>
      </c>
      <c r="BZ16" s="1" t="s">
        <v>27</v>
      </c>
      <c r="CA16" s="1" t="s">
        <v>27</v>
      </c>
      <c r="CB16" s="1" t="s">
        <v>27</v>
      </c>
      <c r="CC16" s="1" t="s">
        <v>27</v>
      </c>
      <c r="CD16" s="1" t="s">
        <v>27</v>
      </c>
      <c r="CE16" s="1" t="s">
        <v>27</v>
      </c>
      <c r="CF16" s="1" t="s">
        <v>27</v>
      </c>
      <c r="CG16" s="1" t="s">
        <v>27</v>
      </c>
      <c r="CH16" s="1" t="s">
        <v>27</v>
      </c>
      <c r="CI16" s="1" t="s">
        <v>27</v>
      </c>
      <c r="CJ16" s="1" t="s">
        <v>27</v>
      </c>
      <c r="CK16" s="1" t="s">
        <v>27</v>
      </c>
      <c r="CL16" s="1" t="s">
        <v>27</v>
      </c>
      <c r="CM16" s="1" t="s">
        <v>27</v>
      </c>
      <c r="CN16" s="1" t="s">
        <v>27</v>
      </c>
      <c r="CO16" s="1" t="s">
        <v>27</v>
      </c>
      <c r="CP16" s="1" t="s">
        <v>27</v>
      </c>
      <c r="CQ16" s="1" t="s">
        <v>27</v>
      </c>
      <c r="CR16" s="1" t="s">
        <v>27</v>
      </c>
      <c r="CS16" s="1" t="s">
        <v>27</v>
      </c>
      <c r="CT16" s="1" t="s">
        <v>27</v>
      </c>
      <c r="CU16" s="1" t="s">
        <v>27</v>
      </c>
      <c r="CV16" s="1" t="s">
        <v>27</v>
      </c>
      <c r="CW16" s="1" t="s">
        <v>27</v>
      </c>
      <c r="CX16" s="1" t="s">
        <v>27</v>
      </c>
      <c r="CY16" s="1" t="s">
        <v>27</v>
      </c>
      <c r="CZ16" s="1" t="s">
        <v>27</v>
      </c>
      <c r="DA16" s="1" t="s">
        <v>27</v>
      </c>
      <c r="DB16" s="1" t="s">
        <v>27</v>
      </c>
      <c r="DC16" s="1" t="s">
        <v>27</v>
      </c>
      <c r="DD16" s="1" t="s">
        <v>27</v>
      </c>
      <c r="DE16" s="1" t="s">
        <v>27</v>
      </c>
      <c r="DF16" s="1" t="s">
        <v>27</v>
      </c>
      <c r="DG16" s="1" t="s">
        <v>27</v>
      </c>
      <c r="DH16" s="1" t="s">
        <v>27</v>
      </c>
      <c r="DI16" s="1" t="s">
        <v>27</v>
      </c>
      <c r="DJ16" s="1" t="s">
        <v>27</v>
      </c>
      <c r="DK16" s="1" t="s">
        <v>27</v>
      </c>
      <c r="DL16" s="1" t="s">
        <v>27</v>
      </c>
      <c r="DM16" s="1" t="s">
        <v>27</v>
      </c>
      <c r="DN16" s="1" t="s">
        <v>27</v>
      </c>
      <c r="DO16" s="1" t="s">
        <v>27</v>
      </c>
      <c r="DP16" s="1" t="s">
        <v>27</v>
      </c>
      <c r="DQ16" s="1" t="s">
        <v>27</v>
      </c>
      <c r="DR16" s="1" t="s">
        <v>27</v>
      </c>
      <c r="DS16" s="1" t="s">
        <v>27</v>
      </c>
      <c r="DT16" s="1" t="s">
        <v>27</v>
      </c>
      <c r="DU16" s="1" t="s">
        <v>27</v>
      </c>
      <c r="DV16" s="1" t="s">
        <v>27</v>
      </c>
      <c r="DW16" s="1" t="s">
        <v>27</v>
      </c>
      <c r="DX16" s="1" t="s">
        <v>27</v>
      </c>
      <c r="DY16" s="1" t="s">
        <v>27</v>
      </c>
      <c r="DZ16" s="1" t="s">
        <v>27</v>
      </c>
      <c r="EA16" s="1" t="s">
        <v>27</v>
      </c>
      <c r="EB16" s="1" t="s">
        <v>27</v>
      </c>
      <c r="EC16" s="1" t="s">
        <v>27</v>
      </c>
      <c r="ED16" s="1" t="s">
        <v>27</v>
      </c>
      <c r="EE16" s="1" t="s">
        <v>27</v>
      </c>
      <c r="EF16" s="1" t="s">
        <v>27</v>
      </c>
      <c r="EG16" s="1" t="s">
        <v>27</v>
      </c>
      <c r="EH16" s="1" t="s">
        <v>27</v>
      </c>
      <c r="EI16" s="1" t="s">
        <v>27</v>
      </c>
      <c r="EJ16" s="1" t="s">
        <v>27</v>
      </c>
      <c r="EK16" s="1" t="s">
        <v>27</v>
      </c>
      <c r="EL16" s="1" t="s">
        <v>27</v>
      </c>
      <c r="EM16" s="1" t="s">
        <v>27</v>
      </c>
      <c r="EN16" s="1" t="s">
        <v>27</v>
      </c>
      <c r="EO16" s="1" t="s">
        <v>27</v>
      </c>
      <c r="EP16" s="1" t="s">
        <v>27</v>
      </c>
      <c r="EQ16" s="1" t="s">
        <v>27</v>
      </c>
      <c r="ER16" s="1" t="s">
        <v>27</v>
      </c>
      <c r="ES16" s="1" t="s">
        <v>27</v>
      </c>
      <c r="ET16" s="1" t="s">
        <v>27</v>
      </c>
      <c r="EU16" s="1" t="s">
        <v>27</v>
      </c>
      <c r="EV16" s="1" t="s">
        <v>27</v>
      </c>
      <c r="EW16" s="1" t="s">
        <v>27</v>
      </c>
      <c r="EX16" s="1" t="s">
        <v>27</v>
      </c>
      <c r="EY16" s="1" t="s">
        <v>27</v>
      </c>
      <c r="EZ16" s="1" t="s">
        <v>27</v>
      </c>
      <c r="FA16" s="1" t="s">
        <v>27</v>
      </c>
      <c r="FB16" s="1" t="s">
        <v>27</v>
      </c>
      <c r="FC16" s="1" t="s">
        <v>27</v>
      </c>
      <c r="FD16" s="1" t="s">
        <v>27</v>
      </c>
      <c r="FE16" s="1" t="s">
        <v>27</v>
      </c>
      <c r="FF16" s="1" t="s">
        <v>27</v>
      </c>
      <c r="FG16" s="1" t="s">
        <v>27</v>
      </c>
      <c r="FH16" s="1" t="s">
        <v>27</v>
      </c>
      <c r="FI16" s="1" t="s">
        <v>27</v>
      </c>
      <c r="FJ16" s="1" t="s">
        <v>27</v>
      </c>
      <c r="FK16" s="1" t="s">
        <v>27</v>
      </c>
      <c r="FL16" s="1" t="s">
        <v>27</v>
      </c>
      <c r="FM16" s="1" t="s">
        <v>27</v>
      </c>
      <c r="FN16" s="1" t="s">
        <v>27</v>
      </c>
      <c r="FO16" s="1" t="s">
        <v>27</v>
      </c>
      <c r="FP16" s="1" t="s">
        <v>27</v>
      </c>
      <c r="FQ16" s="1" t="s">
        <v>27</v>
      </c>
      <c r="FR16" s="1" t="s">
        <v>27</v>
      </c>
      <c r="FS16" s="1" t="s">
        <v>27</v>
      </c>
      <c r="FT16" s="1" t="s">
        <v>27</v>
      </c>
      <c r="FU16" s="1" t="s">
        <v>27</v>
      </c>
      <c r="FV16" s="1" t="s">
        <v>27</v>
      </c>
      <c r="FW16" s="1" t="s">
        <v>27</v>
      </c>
      <c r="FX16" s="1" t="s">
        <v>27</v>
      </c>
      <c r="FY16" s="1" t="s">
        <v>27</v>
      </c>
      <c r="FZ16" s="1" t="s">
        <v>27</v>
      </c>
      <c r="GA16" s="1" t="s">
        <v>27</v>
      </c>
      <c r="GB16" s="1" t="s">
        <v>27</v>
      </c>
      <c r="GC16" s="1" t="s">
        <v>27</v>
      </c>
      <c r="GD16" s="1" t="s">
        <v>27</v>
      </c>
      <c r="GE16" s="1" t="s">
        <v>27</v>
      </c>
      <c r="GF16" s="1" t="s">
        <v>27</v>
      </c>
      <c r="GG16" s="1" t="s">
        <v>27</v>
      </c>
      <c r="GH16" s="1" t="s">
        <v>27</v>
      </c>
      <c r="GI16" s="1" t="s">
        <v>27</v>
      </c>
      <c r="GJ16" s="1" t="s">
        <v>27</v>
      </c>
      <c r="GK16" s="1" t="s">
        <v>27</v>
      </c>
      <c r="GL16" s="1" t="s">
        <v>27</v>
      </c>
      <c r="GM16" s="1" t="s">
        <v>27</v>
      </c>
      <c r="GN16" s="1" t="s">
        <v>27</v>
      </c>
      <c r="GO16" s="1" t="s">
        <v>27</v>
      </c>
      <c r="GP16" s="1" t="s">
        <v>27</v>
      </c>
      <c r="GQ16" s="1" t="s">
        <v>27</v>
      </c>
      <c r="GR16" s="1" t="s">
        <v>27</v>
      </c>
      <c r="GS16" s="1" t="s">
        <v>27</v>
      </c>
      <c r="GT16" s="1" t="s">
        <v>27</v>
      </c>
      <c r="GU16" s="1" t="s">
        <v>27</v>
      </c>
      <c r="GV16" s="1" t="s">
        <v>27</v>
      </c>
      <c r="GW16" s="1" t="s">
        <v>27</v>
      </c>
      <c r="GX16" s="1" t="s">
        <v>27</v>
      </c>
      <c r="GY16" s="1" t="s">
        <v>27</v>
      </c>
      <c r="GZ16" s="1" t="s">
        <v>27</v>
      </c>
      <c r="HA16" s="1" t="s">
        <v>27</v>
      </c>
      <c r="HB16" s="1" t="s">
        <v>27</v>
      </c>
      <c r="HC16" s="1" t="s">
        <v>27</v>
      </c>
      <c r="HD16" s="1" t="s">
        <v>27</v>
      </c>
      <c r="HE16" s="1" t="s">
        <v>27</v>
      </c>
      <c r="HF16" s="1" t="s">
        <v>27</v>
      </c>
      <c r="HG16" s="1" t="s">
        <v>27</v>
      </c>
      <c r="HH16" s="1" t="s">
        <v>27</v>
      </c>
      <c r="HI16" s="1" t="s">
        <v>27</v>
      </c>
      <c r="HJ16" s="1" t="s">
        <v>27</v>
      </c>
      <c r="HK16" s="1" t="s">
        <v>27</v>
      </c>
      <c r="HL16" s="1" t="s">
        <v>27</v>
      </c>
      <c r="HM16" s="1" t="s">
        <v>27</v>
      </c>
      <c r="HN16" s="1" t="s">
        <v>27</v>
      </c>
      <c r="HO16" s="1" t="s">
        <v>27</v>
      </c>
      <c r="HP16" s="1" t="s">
        <v>27</v>
      </c>
      <c r="HQ16" s="1" t="s">
        <v>27</v>
      </c>
      <c r="HR16" s="1" t="s">
        <v>27</v>
      </c>
      <c r="HS16" s="1" t="s">
        <v>27</v>
      </c>
      <c r="HT16" s="1" t="s">
        <v>27</v>
      </c>
      <c r="HU16" s="1" t="s">
        <v>27</v>
      </c>
      <c r="HV16" s="1" t="s">
        <v>27</v>
      </c>
      <c r="HW16" s="1" t="s">
        <v>27</v>
      </c>
      <c r="HX16" s="1" t="s">
        <v>27</v>
      </c>
      <c r="HY16" s="1" t="s">
        <v>27</v>
      </c>
      <c r="HZ16" s="1" t="s">
        <v>27</v>
      </c>
      <c r="IA16" s="1" t="s">
        <v>27</v>
      </c>
      <c r="IB16" s="1" t="s">
        <v>27</v>
      </c>
      <c r="IC16" s="1" t="s">
        <v>27</v>
      </c>
      <c r="ID16" s="1" t="s">
        <v>27</v>
      </c>
      <c r="IE16" s="1" t="s">
        <v>27</v>
      </c>
      <c r="IF16" s="1" t="s">
        <v>27</v>
      </c>
      <c r="IG16" s="1" t="s">
        <v>27</v>
      </c>
      <c r="IH16" s="1" t="s">
        <v>27</v>
      </c>
      <c r="II16" s="1" t="s">
        <v>27</v>
      </c>
      <c r="IJ16" s="1" t="s">
        <v>27</v>
      </c>
      <c r="IK16" s="1" t="s">
        <v>27</v>
      </c>
      <c r="IL16" s="1" t="s">
        <v>27</v>
      </c>
      <c r="IM16" s="1" t="s">
        <v>27</v>
      </c>
      <c r="IN16" s="1" t="s">
        <v>27</v>
      </c>
      <c r="IO16" s="1" t="s">
        <v>27</v>
      </c>
      <c r="IP16" s="1" t="s">
        <v>27</v>
      </c>
      <c r="IQ16" s="1" t="s">
        <v>27</v>
      </c>
      <c r="IR16" s="1" t="s">
        <v>27</v>
      </c>
      <c r="IS16" s="1" t="s">
        <v>27</v>
      </c>
      <c r="IT16" s="1" t="s">
        <v>27</v>
      </c>
      <c r="IU16" s="1" t="s">
        <v>27</v>
      </c>
      <c r="IV16" s="1" t="s">
        <v>27</v>
      </c>
    </row>
    <row r="17" spans="1:10" ht="21.95" customHeight="1">
      <c r="A17" s="2" t="s">
        <v>30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ht="21.95" customHeight="1">
      <c r="A18" s="3" t="s">
        <v>64</v>
      </c>
      <c r="B18" s="3"/>
      <c r="C18" s="3"/>
      <c r="D18" s="3"/>
      <c r="E18" s="3"/>
      <c r="F18" s="3"/>
      <c r="G18" s="3"/>
      <c r="H18" s="3"/>
      <c r="I18" s="2"/>
      <c r="J18" s="2"/>
    </row>
    <row r="19" spans="1:10" ht="21.95" customHeigh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21.95" customHeight="1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>
      <c r="J29" s="2"/>
    </row>
  </sheetData>
  <autoFilter ref="A3:A10"/>
  <mergeCells count="1">
    <mergeCell ref="A1:D1"/>
  </mergeCells>
  <phoneticPr fontId="14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workbookViewId="0">
      <selection activeCell="L10" sqref="L10"/>
    </sheetView>
  </sheetViews>
  <sheetFormatPr defaultColWidth="9.140625" defaultRowHeight="20.100000000000001" customHeight="1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13.85546875" style="1" customWidth="1"/>
    <col min="9" max="9" width="13.7109375" style="1" customWidth="1"/>
    <col min="10" max="16384" width="9.140625" style="1"/>
  </cols>
  <sheetData>
    <row r="1" spans="1:10" ht="20.100000000000001" customHeight="1">
      <c r="A1" s="21" t="s">
        <v>16</v>
      </c>
      <c r="B1" s="21"/>
      <c r="C1" s="21"/>
      <c r="D1" s="21"/>
      <c r="E1" s="21"/>
      <c r="F1" s="21"/>
      <c r="G1" s="8"/>
      <c r="H1" s="8"/>
    </row>
    <row r="2" spans="1:10" ht="20.100000000000001" customHeight="1">
      <c r="A2" s="8"/>
      <c r="B2" s="8"/>
      <c r="C2" s="8"/>
      <c r="D2" s="8"/>
      <c r="E2" s="8"/>
      <c r="F2" s="10" t="s">
        <v>38</v>
      </c>
      <c r="G2" s="8">
        <v>19280</v>
      </c>
      <c r="H2" s="8"/>
    </row>
    <row r="3" spans="1:10" ht="40.5" customHeight="1">
      <c r="A3" s="25" t="s">
        <v>1</v>
      </c>
      <c r="B3" s="25" t="s">
        <v>17</v>
      </c>
      <c r="C3" s="26" t="s">
        <v>51</v>
      </c>
      <c r="D3" s="26" t="s">
        <v>50</v>
      </c>
      <c r="E3" s="26" t="s">
        <v>52</v>
      </c>
      <c r="F3" s="25" t="s">
        <v>18</v>
      </c>
      <c r="G3" s="25" t="s">
        <v>40</v>
      </c>
      <c r="H3" s="25" t="s">
        <v>39</v>
      </c>
    </row>
    <row r="4" spans="1:10" ht="20.100000000000001" customHeight="1">
      <c r="A4" s="22"/>
      <c r="B4" s="12" t="s">
        <v>48</v>
      </c>
      <c r="C4" s="12" t="str">
        <f>LEFT(B4,2)</f>
        <v>SP</v>
      </c>
      <c r="D4" s="12" t="str">
        <f>MID(B4,3,1)</f>
        <v>L</v>
      </c>
      <c r="E4" s="12" t="str">
        <f>MID(B4,4,1)</f>
        <v>X</v>
      </c>
      <c r="F4" s="24" t="str">
        <f>MID(B4,5,LEN(B4)-4)</f>
        <v>90</v>
      </c>
      <c r="G4" s="12">
        <v>7000</v>
      </c>
      <c r="H4" s="27">
        <f>G4*F4</f>
        <v>630000</v>
      </c>
      <c r="I4" s="9"/>
      <c r="J4" s="9"/>
    </row>
    <row r="5" spans="1:10" ht="20.100000000000001" customHeight="1">
      <c r="A5" s="22"/>
      <c r="B5" s="12" t="s">
        <v>47</v>
      </c>
      <c r="C5" s="12" t="str">
        <f t="shared" ref="C5:C12" si="0">LEFT(B5,2)</f>
        <v>SP</v>
      </c>
      <c r="D5" s="12" t="str">
        <f t="shared" ref="D5:D12" si="1">MID(B5,3,1)</f>
        <v>L</v>
      </c>
      <c r="E5" s="12" t="str">
        <f t="shared" ref="E5:E12" si="2">MID(B5,4,1)</f>
        <v>N</v>
      </c>
      <c r="F5" s="24" t="str">
        <f t="shared" ref="F5:F12" si="3">MID(B5,5,LEN(B5)-4)</f>
        <v>1325</v>
      </c>
      <c r="G5" s="12">
        <v>6000</v>
      </c>
      <c r="H5" s="27">
        <f t="shared" ref="H5:H12" si="4">G5*F5</f>
        <v>7950000</v>
      </c>
    </row>
    <row r="6" spans="1:10" ht="20.100000000000001" customHeight="1">
      <c r="A6" s="22"/>
      <c r="B6" s="28" t="s">
        <v>69</v>
      </c>
      <c r="C6" s="12" t="str">
        <f t="shared" si="0"/>
        <v>PE</v>
      </c>
      <c r="D6" s="12" t="str">
        <f t="shared" si="1"/>
        <v>L</v>
      </c>
      <c r="E6" s="12" t="str">
        <f t="shared" si="2"/>
        <v>N</v>
      </c>
      <c r="F6" s="24" t="str">
        <f t="shared" si="3"/>
        <v>20</v>
      </c>
      <c r="G6" s="12">
        <v>5000</v>
      </c>
      <c r="H6" s="27">
        <f t="shared" si="4"/>
        <v>100000</v>
      </c>
    </row>
    <row r="7" spans="1:10" ht="20.100000000000001" customHeight="1">
      <c r="A7" s="22"/>
      <c r="B7" s="12" t="s">
        <v>45</v>
      </c>
      <c r="C7" s="12" t="str">
        <f t="shared" si="0"/>
        <v>PE</v>
      </c>
      <c r="D7" s="12" t="str">
        <f t="shared" si="1"/>
        <v>C</v>
      </c>
      <c r="E7" s="12" t="str">
        <f t="shared" si="2"/>
        <v>X</v>
      </c>
      <c r="F7" s="24" t="str">
        <f t="shared" si="3"/>
        <v>50</v>
      </c>
      <c r="G7" s="12">
        <v>9000</v>
      </c>
      <c r="H7" s="27">
        <f t="shared" si="4"/>
        <v>450000</v>
      </c>
    </row>
    <row r="8" spans="1:10" ht="20.100000000000001" customHeight="1">
      <c r="A8" s="22"/>
      <c r="B8" s="12" t="s">
        <v>46</v>
      </c>
      <c r="C8" s="12" t="str">
        <f t="shared" si="0"/>
        <v>PE</v>
      </c>
      <c r="D8" s="12" t="str">
        <f t="shared" si="1"/>
        <v>C</v>
      </c>
      <c r="E8" s="12" t="str">
        <f t="shared" si="2"/>
        <v>N</v>
      </c>
      <c r="F8" s="24" t="str">
        <f t="shared" si="3"/>
        <v>280</v>
      </c>
      <c r="G8" s="12">
        <v>5000</v>
      </c>
      <c r="H8" s="27">
        <f t="shared" si="4"/>
        <v>1400000</v>
      </c>
    </row>
    <row r="9" spans="1:10" ht="20.100000000000001" customHeight="1">
      <c r="A9" s="22"/>
      <c r="B9" s="12" t="s">
        <v>44</v>
      </c>
      <c r="C9" s="12" t="str">
        <f t="shared" si="0"/>
        <v>FA</v>
      </c>
      <c r="D9" s="12" t="str">
        <f t="shared" si="1"/>
        <v>L</v>
      </c>
      <c r="E9" s="12" t="str">
        <f t="shared" si="2"/>
        <v>N</v>
      </c>
      <c r="F9" s="24" t="str">
        <f t="shared" si="3"/>
        <v>1010</v>
      </c>
      <c r="G9" s="12">
        <v>8000</v>
      </c>
      <c r="H9" s="27">
        <f t="shared" si="4"/>
        <v>8080000</v>
      </c>
    </row>
    <row r="10" spans="1:10" ht="20.100000000000001" customHeight="1">
      <c r="A10" s="22"/>
      <c r="B10" s="12" t="s">
        <v>43</v>
      </c>
      <c r="C10" s="12" t="str">
        <f t="shared" si="0"/>
        <v>FA</v>
      </c>
      <c r="D10" s="12" t="str">
        <f t="shared" si="1"/>
        <v>C</v>
      </c>
      <c r="E10" s="12" t="str">
        <f t="shared" si="2"/>
        <v>N</v>
      </c>
      <c r="F10" s="24" t="str">
        <f t="shared" si="3"/>
        <v>170</v>
      </c>
      <c r="G10" s="12">
        <v>7000</v>
      </c>
      <c r="H10" s="27">
        <f t="shared" si="4"/>
        <v>1190000</v>
      </c>
    </row>
    <row r="11" spans="1:10" ht="20.100000000000001" customHeight="1">
      <c r="A11" s="12"/>
      <c r="B11" s="12" t="s">
        <v>49</v>
      </c>
      <c r="C11" s="12" t="str">
        <f t="shared" si="0"/>
        <v>CO</v>
      </c>
      <c r="D11" s="12" t="str">
        <f t="shared" si="1"/>
        <v>C</v>
      </c>
      <c r="E11" s="12" t="str">
        <f t="shared" si="2"/>
        <v>N</v>
      </c>
      <c r="F11" s="24" t="str">
        <f t="shared" si="3"/>
        <v>150</v>
      </c>
      <c r="G11" s="12">
        <v>8000</v>
      </c>
      <c r="H11" s="27">
        <f t="shared" si="4"/>
        <v>1200000</v>
      </c>
    </row>
    <row r="12" spans="1:10" ht="20.100000000000001" customHeight="1">
      <c r="A12" s="22"/>
      <c r="B12" s="12" t="s">
        <v>42</v>
      </c>
      <c r="C12" s="12" t="str">
        <f t="shared" si="0"/>
        <v>CO</v>
      </c>
      <c r="D12" s="12" t="str">
        <f t="shared" si="1"/>
        <v>C</v>
      </c>
      <c r="E12" s="12" t="str">
        <f t="shared" si="2"/>
        <v>N</v>
      </c>
      <c r="F12" s="24" t="str">
        <f t="shared" si="3"/>
        <v>140</v>
      </c>
      <c r="G12" s="12">
        <v>6000</v>
      </c>
      <c r="H12" s="27">
        <f t="shared" si="4"/>
        <v>840000</v>
      </c>
    </row>
    <row r="13" spans="1:10" ht="20.100000000000001" customHeight="1">
      <c r="A13" s="12"/>
      <c r="B13" s="12"/>
      <c r="C13" s="12"/>
      <c r="D13" s="12"/>
      <c r="E13" s="12" t="s">
        <v>36</v>
      </c>
      <c r="F13" s="23">
        <f>SUM(G4:G12)</f>
        <v>61000</v>
      </c>
      <c r="G13" s="27">
        <f>SUM(H4:H12)</f>
        <v>21840000</v>
      </c>
    </row>
    <row r="14" spans="1:10" ht="20.100000000000001" customHeight="1">
      <c r="A14" s="5" t="s">
        <v>25</v>
      </c>
    </row>
    <row r="15" spans="1:10" ht="20.100000000000001" customHeight="1">
      <c r="A15" s="5"/>
    </row>
    <row r="16" spans="1:10" ht="20.100000000000001" customHeight="1">
      <c r="A16" s="3" t="s">
        <v>32</v>
      </c>
    </row>
    <row r="17" spans="1:1" ht="20.100000000000001" customHeight="1">
      <c r="A17" s="1" t="s">
        <v>37</v>
      </c>
    </row>
    <row r="18" spans="1:1" ht="20.100000000000001" customHeight="1">
      <c r="A18" s="1" t="s">
        <v>28</v>
      </c>
    </row>
    <row r="19" spans="1:1" ht="20.100000000000001" customHeight="1">
      <c r="A19" s="4" t="s">
        <v>67</v>
      </c>
    </row>
    <row r="20" spans="1:1" ht="20.100000000000001" customHeight="1">
      <c r="A20" s="1" t="s">
        <v>65</v>
      </c>
    </row>
  </sheetData>
  <sortState ref="A4:H13">
    <sortCondition descending="1" ref="B4:B13"/>
    <sortCondition ref="F4:F13"/>
  </sortState>
  <mergeCells count="1">
    <mergeCell ref="A1:F1"/>
  </mergeCells>
  <phoneticPr fontId="14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tabSelected="1" zoomScale="115" workbookViewId="0">
      <selection activeCell="A3" sqref="A3:I11"/>
    </sheetView>
  </sheetViews>
  <sheetFormatPr defaultColWidth="9.140625" defaultRowHeight="20.100000000000001" customHeight="1"/>
  <cols>
    <col min="1" max="1" width="6.140625" style="1" customWidth="1"/>
    <col min="2" max="2" width="9.85546875" style="1" customWidth="1"/>
    <col min="3" max="3" width="14.85546875" style="1" customWidth="1"/>
    <col min="4" max="4" width="14" style="1" customWidth="1"/>
    <col min="5" max="5" width="9.140625" style="1" customWidth="1"/>
    <col min="6" max="6" width="10.7109375" style="1" customWidth="1"/>
    <col min="7" max="7" width="9.140625" style="1" customWidth="1"/>
    <col min="8" max="8" width="11.28515625" style="1" bestFit="1" customWidth="1"/>
    <col min="9" max="9" width="14.85546875" style="1" customWidth="1"/>
    <col min="10" max="16384" width="9.140625" style="1"/>
  </cols>
  <sheetData>
    <row r="1" spans="1:9" ht="20.100000000000001" customHeight="1">
      <c r="A1" s="29" t="s">
        <v>19</v>
      </c>
      <c r="B1" s="29"/>
      <c r="C1" s="29"/>
      <c r="D1" s="29"/>
      <c r="E1" s="29"/>
      <c r="F1" s="6"/>
      <c r="G1" s="6"/>
      <c r="H1" s="6"/>
      <c r="I1" s="6"/>
    </row>
    <row r="2" spans="1:9" ht="20.100000000000001" customHeight="1">
      <c r="A2" s="6"/>
      <c r="B2" s="6"/>
      <c r="C2" s="6"/>
      <c r="D2" s="6"/>
      <c r="E2" s="6"/>
      <c r="F2" s="6"/>
      <c r="G2" s="31" t="s">
        <v>38</v>
      </c>
      <c r="H2" s="31">
        <v>19530</v>
      </c>
      <c r="I2" s="6"/>
    </row>
    <row r="3" spans="1:9" ht="20.100000000000001" customHeight="1">
      <c r="A3" s="32" t="s">
        <v>1</v>
      </c>
      <c r="B3" s="32" t="s">
        <v>20</v>
      </c>
      <c r="C3" s="32" t="s">
        <v>22</v>
      </c>
      <c r="D3" s="32" t="s">
        <v>66</v>
      </c>
      <c r="E3" s="32" t="s">
        <v>23</v>
      </c>
      <c r="F3" s="32" t="s">
        <v>21</v>
      </c>
      <c r="G3" s="32" t="s">
        <v>18</v>
      </c>
      <c r="H3" s="32" t="s">
        <v>40</v>
      </c>
      <c r="I3" s="32" t="s">
        <v>39</v>
      </c>
    </row>
    <row r="4" spans="1:9" ht="20.100000000000001" customHeight="1">
      <c r="A4" s="13">
        <v>6</v>
      </c>
      <c r="B4" s="13" t="s">
        <v>57</v>
      </c>
      <c r="C4" s="15" t="str">
        <f>LEFT(B4,1)</f>
        <v>T</v>
      </c>
      <c r="D4" s="17" t="str">
        <f>MID(B4,2,1)</f>
        <v>N</v>
      </c>
      <c r="E4" s="16" t="str">
        <f>RIGHT(LEFT(B4,5),3)</f>
        <v>CPD</v>
      </c>
      <c r="F4" s="33">
        <v>39828</v>
      </c>
      <c r="G4" s="1">
        <f>(MID(B4,6,LEN(B4)-5))+0</f>
        <v>500</v>
      </c>
      <c r="H4" s="13">
        <v>2500</v>
      </c>
      <c r="I4" s="27">
        <f>G4*H4*$H$2</f>
        <v>24412500000</v>
      </c>
    </row>
    <row r="5" spans="1:9" ht="20.100000000000001" customHeight="1">
      <c r="A5" s="13">
        <v>5</v>
      </c>
      <c r="B5" s="13" t="s">
        <v>56</v>
      </c>
      <c r="C5" s="15" t="str">
        <f>LEFT(B5,1)</f>
        <v>N</v>
      </c>
      <c r="D5" s="17" t="str">
        <f>MID(B5,2,1)</f>
        <v>X</v>
      </c>
      <c r="E5" s="16" t="str">
        <f>RIGHT(LEFT(B5,5),3)</f>
        <v>SCS</v>
      </c>
      <c r="F5" s="33">
        <v>39869</v>
      </c>
      <c r="G5" s="1">
        <f>(MID(B5,6,LEN(B5)-5))+0</f>
        <v>300</v>
      </c>
      <c r="H5" s="13">
        <v>1500</v>
      </c>
      <c r="I5" s="27">
        <f>G5*H5*$H$2</f>
        <v>8788500000</v>
      </c>
    </row>
    <row r="6" spans="1:9" ht="20.100000000000001" customHeight="1">
      <c r="A6" s="13">
        <v>8</v>
      </c>
      <c r="B6" s="13" t="s">
        <v>59</v>
      </c>
      <c r="C6" s="15" t="str">
        <f>LEFT(B6,1)</f>
        <v>N</v>
      </c>
      <c r="D6" s="17" t="str">
        <f>MID(B6,2,1)</f>
        <v>N</v>
      </c>
      <c r="E6" s="16" t="str">
        <f>RIGHT(LEFT(B6,5),3)</f>
        <v>MGI</v>
      </c>
      <c r="F6" s="33">
        <v>39874</v>
      </c>
      <c r="G6" s="1">
        <f>(MID(B6,6,LEN(B6)-5))+0</f>
        <v>320</v>
      </c>
      <c r="H6" s="13">
        <v>4500</v>
      </c>
      <c r="I6" s="27">
        <f>G6*H6*$H$2</f>
        <v>28123200000</v>
      </c>
    </row>
    <row r="7" spans="1:9" ht="20.100000000000001" customHeight="1">
      <c r="A7" s="13">
        <v>7</v>
      </c>
      <c r="B7" s="13" t="s">
        <v>58</v>
      </c>
      <c r="C7" s="15" t="str">
        <f>LEFT(B7,1)</f>
        <v>P</v>
      </c>
      <c r="D7" s="17" t="str">
        <f>MID(B7,2,1)</f>
        <v>X</v>
      </c>
      <c r="E7" s="16" t="str">
        <f>RIGHT(LEFT(B7,5),3)</f>
        <v>TIV</v>
      </c>
      <c r="F7" s="33">
        <v>39887</v>
      </c>
      <c r="G7" s="1">
        <f>(MID(B7,6,LEN(B7)-5))+0</f>
        <v>450</v>
      </c>
      <c r="H7" s="13">
        <v>3500</v>
      </c>
      <c r="I7" s="27">
        <f>G7*H7*$H$2</f>
        <v>30759750000</v>
      </c>
    </row>
    <row r="8" spans="1:9" ht="20.100000000000001" customHeight="1">
      <c r="A8" s="13">
        <v>1</v>
      </c>
      <c r="B8" s="30" t="s">
        <v>60</v>
      </c>
      <c r="C8" s="15" t="str">
        <f>LEFT(B8,1)</f>
        <v>B</v>
      </c>
      <c r="D8" s="17" t="str">
        <f>MID(B8,2,1)</f>
        <v>X</v>
      </c>
      <c r="E8" s="16" t="str">
        <f>RIGHT(LEFT(B8,5),3)</f>
        <v>CPD</v>
      </c>
      <c r="F8" s="33">
        <v>40076</v>
      </c>
      <c r="G8" s="1">
        <f>(MID(B8,6,LEN(B8)-5))+0</f>
        <v>100</v>
      </c>
      <c r="H8" s="13">
        <v>1000</v>
      </c>
      <c r="I8" s="27">
        <f>G8*H8*$H$2</f>
        <v>1953000000</v>
      </c>
    </row>
    <row r="9" spans="1:9" ht="20.100000000000001" customHeight="1">
      <c r="A9" s="13">
        <v>2</v>
      </c>
      <c r="B9" s="13" t="s">
        <v>53</v>
      </c>
      <c r="C9" s="15" t="str">
        <f>LEFT(B9,1)</f>
        <v>N</v>
      </c>
      <c r="D9" s="17" t="str">
        <f>MID(B9,2,1)</f>
        <v>X</v>
      </c>
      <c r="E9" s="16" t="str">
        <f>RIGHT(LEFT(B9,5),3)</f>
        <v>MGI</v>
      </c>
      <c r="F9" s="33">
        <v>40112</v>
      </c>
      <c r="G9" s="1">
        <f>(MID(B9,6,LEN(B9)-5))+0</f>
        <v>50</v>
      </c>
      <c r="H9" s="13">
        <v>2000</v>
      </c>
      <c r="I9" s="27">
        <f>G9*H9*$H$2</f>
        <v>1953000000</v>
      </c>
    </row>
    <row r="10" spans="1:9" ht="20.100000000000001" customHeight="1">
      <c r="A10" s="13">
        <v>4</v>
      </c>
      <c r="B10" s="13" t="s">
        <v>55</v>
      </c>
      <c r="C10" s="15" t="str">
        <f>LEFT(B10,1)</f>
        <v>T</v>
      </c>
      <c r="D10" s="17" t="str">
        <f>MID(B10,2,1)</f>
        <v>N</v>
      </c>
      <c r="E10" s="16" t="str">
        <f>RIGHT(LEFT(B10,5),3)</f>
        <v>MGI</v>
      </c>
      <c r="F10" s="33">
        <v>40142</v>
      </c>
      <c r="G10" s="1">
        <f>(MID(B10,6,LEN(B10)-5))+0</f>
        <v>30</v>
      </c>
      <c r="H10" s="13">
        <v>4000</v>
      </c>
      <c r="I10" s="27">
        <f>G10*H10*$H$2</f>
        <v>2343600000</v>
      </c>
    </row>
    <row r="11" spans="1:9" ht="20.100000000000001" customHeight="1">
      <c r="A11" s="13">
        <v>3</v>
      </c>
      <c r="B11" s="13" t="s">
        <v>54</v>
      </c>
      <c r="C11" s="15" t="str">
        <f>LEFT(B11,1)</f>
        <v>P</v>
      </c>
      <c r="D11" s="17" t="str">
        <f>MID(B11,2,1)</f>
        <v>N</v>
      </c>
      <c r="E11" s="16" t="str">
        <f>RIGHT(LEFT(B11,5),3)</f>
        <v>TIV</v>
      </c>
      <c r="F11" s="33">
        <v>40142</v>
      </c>
      <c r="G11" s="1">
        <f>(MID(B11,6,LEN(B11)-5))+0</f>
        <v>65</v>
      </c>
      <c r="H11" s="13">
        <v>3000</v>
      </c>
      <c r="I11" s="27">
        <f>G11*H11*$H$2</f>
        <v>3808350000</v>
      </c>
    </row>
    <row r="12" spans="1:9" ht="20.100000000000001" customHeight="1">
      <c r="G12" s="34">
        <f>SUM(G4:G11)</f>
        <v>1815</v>
      </c>
      <c r="I12" s="35">
        <f>SUM(I4:I11)</f>
        <v>102141900000</v>
      </c>
    </row>
    <row r="14" spans="1:9" ht="20.100000000000001" customHeight="1">
      <c r="A14" s="5" t="s">
        <v>25</v>
      </c>
    </row>
    <row r="15" spans="1:9" ht="20.100000000000001" customHeight="1">
      <c r="A15" s="1" t="s">
        <v>34</v>
      </c>
    </row>
    <row r="16" spans="1:9" ht="20.100000000000001" customHeight="1">
      <c r="A16" s="1" t="s">
        <v>26</v>
      </c>
    </row>
    <row r="17" spans="1:10" ht="20.100000000000001" customHeight="1">
      <c r="A17" s="1" t="s">
        <v>61</v>
      </c>
    </row>
    <row r="18" spans="1:10" ht="20.100000000000001" customHeight="1">
      <c r="A18" s="1" t="s">
        <v>29</v>
      </c>
    </row>
    <row r="19" spans="1:10" ht="20.100000000000001" customHeight="1">
      <c r="A19" s="3" t="s">
        <v>35</v>
      </c>
      <c r="B19" s="2"/>
      <c r="C19" s="2"/>
      <c r="D19" s="2"/>
      <c r="E19" s="2"/>
    </row>
    <row r="20" spans="1:10" ht="20.100000000000001" customHeight="1">
      <c r="A20" s="1" t="s">
        <v>31</v>
      </c>
      <c r="B20" s="2"/>
      <c r="C20" s="2"/>
      <c r="D20" s="2"/>
      <c r="E20" s="2"/>
    </row>
    <row r="21" spans="1:10" ht="20.100000000000001" customHeight="1">
      <c r="A21" s="3" t="s">
        <v>62</v>
      </c>
    </row>
    <row r="24" spans="1:10" ht="20.100000000000001" customHeight="1">
      <c r="J24" s="1">
        <f>I4</f>
        <v>24412500000</v>
      </c>
    </row>
  </sheetData>
  <sortState ref="A4:I11">
    <sortCondition ref="F4:F11"/>
    <sortCondition ref="I4:I11"/>
  </sortState>
  <mergeCells count="1">
    <mergeCell ref="A1:E1"/>
  </mergeCells>
  <phoneticPr fontId="14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PC-2023</cp:lastModifiedBy>
  <dcterms:created xsi:type="dcterms:W3CDTF">2008-06-05T12:20:35Z</dcterms:created>
  <dcterms:modified xsi:type="dcterms:W3CDTF">2023-11-22T07:16:26Z</dcterms:modified>
</cp:coreProperties>
</file>