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-105" yWindow="1650" windowWidth="23250" windowHeight="11955" tabRatio="737" activeTab="1"/>
  </bookViews>
  <sheets>
    <sheet name="Bai1" sheetId="13" r:id="rId1"/>
    <sheet name="Bai2" sheetId="1" r:id="rId2"/>
    <sheet name="Bai3" sheetId="7" r:id="rId3"/>
    <sheet name="Lam Them 01" sheetId="2" r:id="rId4"/>
    <sheet name="Lam Them 02" sheetId="12" r:id="rId5"/>
  </sheets>
  <externalReferences>
    <externalReference r:id="rId6"/>
  </externalReferences>
  <definedNames>
    <definedName name="_COL09">'[1]Bai 06'!$I$111:$N$111</definedName>
    <definedName name="_ROW09">'[1]Bai 06'!$H$112:$H$117</definedName>
    <definedName name="BANGDO09">'[1]Bai 06'!$I$112:$N$117</definedName>
  </definedNames>
  <calcPr calcId="162913"/>
</workbook>
</file>

<file path=xl/calcChain.xml><?xml version="1.0" encoding="utf-8"?>
<calcChain xmlns="http://schemas.openxmlformats.org/spreadsheetml/2006/main">
  <c r="I14" i="1" l="1"/>
  <c r="E3" i="1"/>
  <c r="E4" i="1"/>
  <c r="E5" i="1"/>
  <c r="E6" i="1"/>
  <c r="E7" i="1"/>
  <c r="E8" i="1"/>
  <c r="E9" i="1"/>
  <c r="E10" i="1"/>
  <c r="D4" i="1"/>
  <c r="D5" i="1"/>
  <c r="D6" i="1"/>
  <c r="D7" i="1"/>
  <c r="D8" i="1"/>
  <c r="D9" i="1"/>
  <c r="D10" i="1"/>
  <c r="D3" i="1"/>
  <c r="C4" i="1"/>
  <c r="C5" i="1"/>
  <c r="C6" i="1"/>
  <c r="C7" i="1"/>
  <c r="C8" i="1"/>
  <c r="C9" i="1"/>
  <c r="C10" i="1"/>
  <c r="C3" i="1"/>
  <c r="I21" i="13"/>
  <c r="H21" i="13"/>
  <c r="G21" i="13"/>
  <c r="I6" i="13"/>
  <c r="I7" i="13"/>
  <c r="I8" i="13"/>
  <c r="I9" i="13"/>
  <c r="I10" i="13"/>
  <c r="I11" i="13"/>
  <c r="I12" i="13"/>
  <c r="I13" i="13"/>
  <c r="I5" i="13"/>
  <c r="H6" i="13"/>
  <c r="H7" i="13"/>
  <c r="H8" i="13"/>
  <c r="H9" i="13"/>
  <c r="H10" i="13"/>
  <c r="H11" i="13"/>
  <c r="H12" i="13"/>
  <c r="H13" i="13"/>
  <c r="H5" i="13"/>
  <c r="G6" i="13"/>
  <c r="G7" i="13"/>
  <c r="G8" i="13"/>
  <c r="G9" i="13"/>
  <c r="G10" i="13"/>
  <c r="G11" i="13"/>
  <c r="G12" i="13"/>
  <c r="G13" i="13"/>
  <c r="G5" i="13"/>
  <c r="F6" i="13"/>
  <c r="F7" i="13"/>
  <c r="F8" i="13"/>
  <c r="F9" i="13"/>
  <c r="F10" i="13"/>
  <c r="F11" i="13"/>
  <c r="F12" i="13"/>
  <c r="F13" i="13"/>
  <c r="F5" i="13"/>
  <c r="E13" i="13"/>
  <c r="D6" i="13"/>
  <c r="D7" i="13"/>
  <c r="D8" i="13"/>
  <c r="D9" i="13"/>
  <c r="D10" i="13"/>
  <c r="D11" i="13"/>
  <c r="E11" i="13" s="1"/>
  <c r="D12" i="13"/>
  <c r="E12" i="13" s="1"/>
  <c r="D13" i="13"/>
  <c r="D5" i="13"/>
  <c r="C6" i="13"/>
  <c r="E6" i="13" s="1"/>
  <c r="C5" i="13"/>
  <c r="E5" i="13" s="1"/>
  <c r="C7" i="13"/>
  <c r="E7" i="13" s="1"/>
  <c r="C8" i="13"/>
  <c r="E8" i="13" s="1"/>
  <c r="C9" i="13"/>
  <c r="E9" i="13" s="1"/>
  <c r="C10" i="13"/>
  <c r="E10" i="13" s="1"/>
  <c r="C11" i="13"/>
  <c r="C12" i="13"/>
  <c r="C13" i="13"/>
</calcChain>
</file>

<file path=xl/comments1.xml><?xml version="1.0" encoding="utf-8"?>
<comments xmlns="http://schemas.openxmlformats.org/spreadsheetml/2006/main">
  <authors>
    <author>hv</author>
    <author>Phong May</author>
  </authors>
  <commentList>
    <comment ref="C5" authorId="0" shapeId="0">
      <text>
        <r>
          <rPr>
            <sz val="8"/>
            <color indexed="81"/>
            <rFont val="Tahoma"/>
          </rPr>
          <t xml:space="preserve">Tùy thuộc vào </t>
        </r>
        <r>
          <rPr>
            <b/>
            <sz val="8"/>
            <color indexed="81"/>
            <rFont val="Tahoma"/>
            <family val="2"/>
          </rPr>
          <t>2 ký tự đầu</t>
        </r>
        <r>
          <rPr>
            <sz val="8"/>
            <color indexed="81"/>
            <rFont val="Tahoma"/>
          </rPr>
          <t xml:space="preserve">, dựa theo </t>
        </r>
        <r>
          <rPr>
            <b/>
            <sz val="8"/>
            <color indexed="81"/>
            <rFont val="Tahoma"/>
            <family val="2"/>
          </rPr>
          <t>BẢNG 1</t>
        </r>
        <r>
          <rPr>
            <sz val="8"/>
            <color indexed="81"/>
            <rFont val="Tahoma"/>
          </rPr>
          <t xml:space="preserve"> để biện luận </t>
        </r>
      </text>
    </comment>
    <comment ref="D5" authorId="0" shapeId="0">
      <text>
        <r>
          <rPr>
            <sz val="8"/>
            <color indexed="81"/>
            <rFont val="Tahoma"/>
            <family val="2"/>
          </rPr>
          <t xml:space="preserve">Tùy thuộc vào </t>
        </r>
        <r>
          <rPr>
            <b/>
            <sz val="8"/>
            <color indexed="81"/>
            <rFont val="Tahoma"/>
            <family val="2"/>
          </rPr>
          <t>ký tự thứ 3</t>
        </r>
        <r>
          <rPr>
            <sz val="8"/>
            <color indexed="81"/>
            <rFont val="Tahoma"/>
            <family val="2"/>
          </rPr>
          <t xml:space="preserve">, dựa theo </t>
        </r>
        <r>
          <rPr>
            <b/>
            <sz val="8"/>
            <color indexed="81"/>
            <rFont val="Tahoma"/>
            <family val="2"/>
          </rPr>
          <t>BẢNG 2</t>
        </r>
        <r>
          <rPr>
            <sz val="8"/>
            <color indexed="81"/>
            <rFont val="Tahoma"/>
            <family val="2"/>
          </rPr>
          <t xml:space="preserve"> để biện luận </t>
        </r>
      </text>
    </comment>
    <comment ref="E5" authorId="0" shapeId="0">
      <text>
        <r>
          <rPr>
            <b/>
            <sz val="8"/>
            <color indexed="81"/>
            <rFont val="Tahoma"/>
          </rPr>
          <t xml:space="preserve">= Tên lớp </t>
        </r>
        <r>
          <rPr>
            <sz val="8"/>
            <color indexed="81"/>
            <rFont val="Tahoma"/>
            <family val="2"/>
          </rPr>
          <t xml:space="preserve">nối với </t>
        </r>
        <r>
          <rPr>
            <b/>
            <sz val="8"/>
            <color indexed="81"/>
            <rFont val="Tahoma"/>
          </rPr>
          <t>Buổi học</t>
        </r>
        <r>
          <rPr>
            <sz val="8"/>
            <color indexed="81"/>
            <rFont val="Tahoma"/>
          </rPr>
          <t xml:space="preserve">
</t>
        </r>
      </text>
    </comment>
    <comment ref="A10" authorId="1" shapeId="0">
      <text>
        <r>
          <rPr>
            <sz val="8"/>
            <color indexed="81"/>
            <rFont val="Tahoma"/>
            <family val="2"/>
          </rPr>
          <t xml:space="preserve">Ký tự thứ 3 của Mã lớp cho biết Buổi học </t>
        </r>
      </text>
    </comment>
  </commentList>
</comments>
</file>

<file path=xl/comments2.xml><?xml version="1.0" encoding="utf-8"?>
<comments xmlns="http://schemas.openxmlformats.org/spreadsheetml/2006/main">
  <authors>
    <author>hv</author>
    <author>NNTTrinh</author>
  </authors>
  <commentList>
    <comment ref="B3" authorId="0" shapeId="0">
      <text>
        <r>
          <rPr>
            <sz val="9"/>
            <color indexed="81"/>
            <rFont val="Tahoma"/>
            <family val="2"/>
          </rPr>
          <t>_2 ký tự đầu là Mã đối tượng
_Ký tự thứ 3 là Mã ngành
_Ký tự cuối cho biết khu vực</t>
        </r>
        <r>
          <rPr>
            <sz val="8"/>
            <color indexed="81"/>
            <rFont val="Tahoma"/>
          </rPr>
          <t xml:space="preserve">
</t>
        </r>
      </text>
    </comment>
    <comment ref="C3" authorId="0" shapeId="0">
      <text>
        <r>
          <rPr>
            <sz val="8"/>
            <color indexed="81"/>
            <rFont val="Tahoma"/>
          </rPr>
          <t>2 ký tự đầu là Mã đối tượng
Dựa vào bảng 1 để biện luận</t>
        </r>
      </text>
    </comment>
    <comment ref="D3" authorId="0" shapeId="0">
      <text>
        <r>
          <rPr>
            <sz val="8"/>
            <color indexed="81"/>
            <rFont val="Tahoma"/>
            <family val="2"/>
          </rPr>
          <t>Ký tự cuối cho biết khu vực</t>
        </r>
        <r>
          <rPr>
            <sz val="8"/>
            <color indexed="81"/>
            <rFont val="Tahoma"/>
          </rPr>
          <t xml:space="preserve">
Vd : Khu vực - 1</t>
        </r>
      </text>
    </comment>
    <comment ref="E3" authorId="0" shapeId="0">
      <text>
        <r>
          <rPr>
            <sz val="8"/>
            <color indexed="81"/>
            <rFont val="Tahoma"/>
            <family val="2"/>
          </rPr>
          <t>Ký tự thứ 3 là Mã ngành</t>
        </r>
        <r>
          <rPr>
            <sz val="8"/>
            <color indexed="81"/>
            <rFont val="Tahoma"/>
          </rPr>
          <t xml:space="preserve">
Vd : Ngành A</t>
        </r>
      </text>
    </comment>
    <comment ref="I3" authorId="0" shapeId="0">
      <text>
        <r>
          <rPr>
            <sz val="8"/>
            <color indexed="81"/>
            <rFont val="Tahoma"/>
            <family val="2"/>
          </rPr>
          <t>Tùy theo gía trị của  Mã ngành, dựa theo BẢNG 2 để biện luận</t>
        </r>
        <r>
          <rPr>
            <sz val="8"/>
            <color indexed="81"/>
            <rFont val="Tahoma"/>
          </rPr>
          <t xml:space="preserve">
</t>
        </r>
      </text>
    </comment>
    <comment ref="B9" authorId="1" shapeId="0">
      <text>
        <r>
          <rPr>
            <sz val="8"/>
            <color indexed="81"/>
            <rFont val="Tahoma"/>
            <family val="2"/>
          </rPr>
          <t>_2 ký tự đầu là Mã đối tượng
_Ký tự thứ 3 là Mã ngành
_Ký tự cuối cho biết khu vực</t>
        </r>
      </text>
    </comment>
  </commentList>
</comments>
</file>

<file path=xl/comments3.xml><?xml version="1.0" encoding="utf-8"?>
<comments xmlns="http://schemas.openxmlformats.org/spreadsheetml/2006/main">
  <authors>
    <author>NNTTrinh</author>
  </authors>
  <commentList>
    <comment ref="F3" authorId="0" shapeId="0">
      <text>
        <r>
          <rPr>
            <sz val="10"/>
            <color indexed="81"/>
            <rFont val="Arial"/>
            <family val="2"/>
          </rPr>
          <t>= (điểm TB HK2 * 2 + điểm TB HK 1)/3
* Làm tròn lấy 2 số lẻ</t>
        </r>
      </text>
    </comment>
    <comment ref="I3" authorId="0" shapeId="0">
      <text>
        <r>
          <rPr>
            <sz val="10"/>
            <color indexed="81"/>
            <rFont val="VNI-Times"/>
          </rPr>
          <t>Xếp hạng học sinh theo điểm TB cả năm cao nhất_hạng nhất</t>
        </r>
      </text>
    </comment>
  </commentList>
</comments>
</file>

<file path=xl/comments4.xml><?xml version="1.0" encoding="utf-8"?>
<comments xmlns="http://schemas.openxmlformats.org/spreadsheetml/2006/main">
  <authors>
    <author>NNTTrinh</author>
  </authors>
  <commentList>
    <comment ref="B10" authorId="0" shapeId="0">
      <text>
        <r>
          <rPr>
            <sz val="8"/>
            <color indexed="81"/>
            <rFont val="Tahoma"/>
            <family val="2"/>
          </rPr>
          <t xml:space="preserve">_2 ký tự đầu là Mã hàng
_Ký tự thứ 5 là Hình thức
_Ký tự cuối là Loại Hàng 
</t>
        </r>
      </text>
    </comment>
  </commentList>
</comments>
</file>

<file path=xl/sharedStrings.xml><?xml version="1.0" encoding="utf-8"?>
<sst xmlns="http://schemas.openxmlformats.org/spreadsheetml/2006/main" count="259" uniqueCount="196">
  <si>
    <t>Kết Quả Tuyển Sinh</t>
  </si>
  <si>
    <t>STT</t>
  </si>
  <si>
    <t>Mã thí sinh</t>
  </si>
  <si>
    <t>Đối tượng</t>
  </si>
  <si>
    <t>Ngành</t>
  </si>
  <si>
    <t>Khu vực</t>
  </si>
  <si>
    <t>Toán</t>
  </si>
  <si>
    <t>Lý</t>
  </si>
  <si>
    <t>Hóa</t>
  </si>
  <si>
    <t>Điểm ưu tiên</t>
  </si>
  <si>
    <t>Tổng điểm</t>
  </si>
  <si>
    <t>HSA3</t>
  </si>
  <si>
    <t>CLC3</t>
  </si>
  <si>
    <t>HSB2</t>
  </si>
  <si>
    <t>CLB1</t>
  </si>
  <si>
    <t>BDB3</t>
  </si>
  <si>
    <t>HSA2</t>
  </si>
  <si>
    <t>CLC2</t>
  </si>
  <si>
    <t>BẢNG 1</t>
  </si>
  <si>
    <t>Mã đối tượng</t>
  </si>
  <si>
    <t>BD</t>
  </si>
  <si>
    <t>CL</t>
  </si>
  <si>
    <t>HS</t>
  </si>
  <si>
    <t>Bộ đội</t>
  </si>
  <si>
    <t>Con liệt sĩ</t>
  </si>
  <si>
    <t>Học sinh</t>
  </si>
  <si>
    <t>BẢNG 2</t>
  </si>
  <si>
    <t>Mã ngành</t>
  </si>
  <si>
    <t>Điểm chuẩn</t>
  </si>
  <si>
    <t>A</t>
  </si>
  <si>
    <t>C</t>
  </si>
  <si>
    <t>B</t>
  </si>
  <si>
    <r>
      <rPr>
        <b/>
        <sz val="10"/>
        <color indexed="10"/>
        <rFont val="Arial"/>
        <family val="2"/>
      </rPr>
      <t>BD</t>
    </r>
    <r>
      <rPr>
        <b/>
        <sz val="10"/>
        <color indexed="14"/>
        <rFont val="Arial"/>
        <family val="2"/>
      </rPr>
      <t>A</t>
    </r>
    <r>
      <rPr>
        <b/>
        <sz val="10"/>
        <color indexed="56"/>
        <rFont val="Arial"/>
        <family val="2"/>
      </rPr>
      <t>1</t>
    </r>
  </si>
  <si>
    <t>?</t>
  </si>
  <si>
    <t xml:space="preserve">       ?</t>
  </si>
  <si>
    <t xml:space="preserve">      ?</t>
  </si>
  <si>
    <t xml:space="preserve">        ?</t>
  </si>
  <si>
    <t>BẢNG THỐNG KÊ</t>
  </si>
  <si>
    <t>Khu vực 1</t>
  </si>
  <si>
    <t>Khu vực 2</t>
  </si>
  <si>
    <t>Cửa hàng nước giải khát ABC</t>
  </si>
  <si>
    <t>Mã số</t>
  </si>
  <si>
    <t>Tên hàng</t>
  </si>
  <si>
    <t>Số lượng</t>
  </si>
  <si>
    <t>Đơn giá</t>
  </si>
  <si>
    <t>Giảm giá</t>
  </si>
  <si>
    <t>Thành tiền</t>
  </si>
  <si>
    <t>Ghi chú</t>
  </si>
  <si>
    <t>CO40CN</t>
  </si>
  <si>
    <t>SP35LN</t>
  </si>
  <si>
    <t>PE80CN</t>
  </si>
  <si>
    <t>FA80LN</t>
  </si>
  <si>
    <t>SP35LX</t>
  </si>
  <si>
    <t>PE50CX</t>
  </si>
  <si>
    <t>FA70CN</t>
  </si>
  <si>
    <t>Mã hàng</t>
  </si>
  <si>
    <t>PE</t>
  </si>
  <si>
    <t>CO</t>
  </si>
  <si>
    <t>SP</t>
  </si>
  <si>
    <t>FA</t>
  </si>
  <si>
    <t>PEPSI</t>
  </si>
  <si>
    <t>COCA COLA</t>
  </si>
  <si>
    <t>SPRITE</t>
  </si>
  <si>
    <t>FANTA</t>
  </si>
  <si>
    <t>Nhập</t>
  </si>
  <si>
    <t>Xuất</t>
  </si>
  <si>
    <t>Mã loại</t>
  </si>
  <si>
    <t>Tên loại</t>
  </si>
  <si>
    <t>L</t>
  </si>
  <si>
    <t>Lon</t>
  </si>
  <si>
    <t>Chai</t>
  </si>
  <si>
    <t>BẢNG THỐNG KÊ SỐ LƯỢNG</t>
  </si>
  <si>
    <t>Mặt hàng</t>
  </si>
  <si>
    <t>Hình thức</t>
  </si>
  <si>
    <t>T</t>
  </si>
  <si>
    <t>Loại hàng</t>
  </si>
  <si>
    <r>
      <rPr>
        <b/>
        <sz val="10"/>
        <color indexed="30"/>
        <rFont val="Arial"/>
        <family val="2"/>
      </rPr>
      <t>PE</t>
    </r>
    <r>
      <rPr>
        <b/>
        <sz val="10"/>
        <color indexed="8"/>
        <rFont val="Arial"/>
        <family val="2"/>
      </rPr>
      <t>20</t>
    </r>
    <r>
      <rPr>
        <b/>
        <sz val="10"/>
        <color indexed="14"/>
        <rFont val="Arial"/>
        <family val="2"/>
      </rPr>
      <t>L</t>
    </r>
    <r>
      <rPr>
        <b/>
        <sz val="10"/>
        <color indexed="10"/>
        <rFont val="Arial"/>
        <family val="2"/>
      </rPr>
      <t>N</t>
    </r>
  </si>
  <si>
    <t>Thu</t>
  </si>
  <si>
    <t>Khai</t>
  </si>
  <si>
    <t>Hải</t>
  </si>
  <si>
    <t>Hoa</t>
  </si>
  <si>
    <t>Tính toán cho các cột còn lại như sau:</t>
  </si>
  <si>
    <r>
      <t xml:space="preserve">     * </t>
    </r>
    <r>
      <rPr>
        <b/>
        <sz val="9"/>
        <color indexed="8"/>
        <rFont val="Arial"/>
        <family val="2"/>
      </rPr>
      <t>Điểm ưu tiên</t>
    </r>
    <r>
      <rPr>
        <sz val="9"/>
        <color indexed="8"/>
        <rFont val="Arial"/>
        <family val="2"/>
      </rPr>
      <t xml:space="preserve"> =Điểm ưu tiên theo khu vực + Điểm ưu tiên theo đối tượng. Biết rằng:</t>
    </r>
  </si>
  <si>
    <r>
      <t xml:space="preserve">     * Tính </t>
    </r>
    <r>
      <rPr>
        <b/>
        <sz val="9"/>
        <color indexed="8"/>
        <rFont val="Arial"/>
        <family val="2"/>
      </rPr>
      <t>bảng thống kê</t>
    </r>
    <r>
      <rPr>
        <sz val="9"/>
        <color indexed="8"/>
        <rFont val="Arial"/>
        <family val="2"/>
      </rPr>
      <t xml:space="preserve"> theo mẫu trên</t>
    </r>
  </si>
  <si>
    <r>
      <t>_</t>
    </r>
    <r>
      <rPr>
        <b/>
        <sz val="10"/>
        <color indexed="8"/>
        <rFont val="Arial"/>
        <family val="2"/>
      </rPr>
      <t>Loại hàng</t>
    </r>
    <r>
      <rPr>
        <sz val="10"/>
        <color indexed="8"/>
        <rFont val="Arial"/>
        <family val="2"/>
      </rPr>
      <t>:</t>
    </r>
  </si>
  <si>
    <t>LỊCH HỌC KHÓA 158 - TRÌNH ĐỘ A</t>
  </si>
  <si>
    <t>Mã lớp</t>
  </si>
  <si>
    <t>Sĩ số</t>
  </si>
  <si>
    <t>Tên lớp và buổi học</t>
  </si>
  <si>
    <t>Giáo viên</t>
  </si>
  <si>
    <t>Ngày thi chính thức</t>
  </si>
  <si>
    <t>Lý thuyết</t>
  </si>
  <si>
    <t>Thực hành</t>
  </si>
  <si>
    <t>Tên lớp</t>
  </si>
  <si>
    <t>Buổi học</t>
  </si>
  <si>
    <t>S</t>
  </si>
  <si>
    <t>Sáng</t>
  </si>
  <si>
    <t>Chiều</t>
  </si>
  <si>
    <t>Tối</t>
  </si>
  <si>
    <t>Yêu cầu:</t>
  </si>
  <si>
    <t>Ngày thi dự kiến:</t>
  </si>
  <si>
    <t>Chỉ số</t>
  </si>
  <si>
    <t>Số KW</t>
  </si>
  <si>
    <t>tiêu thụ</t>
  </si>
  <si>
    <t>Cũ</t>
  </si>
  <si>
    <t>Mới</t>
  </si>
  <si>
    <t>500đ</t>
  </si>
  <si>
    <t>650đ</t>
  </si>
  <si>
    <t>900đ</t>
  </si>
  <si>
    <t>1000đ</t>
  </si>
  <si>
    <t>phat</t>
  </si>
  <si>
    <t>Mức</t>
  </si>
  <si>
    <t>Thành</t>
  </si>
  <si>
    <t>tiền</t>
  </si>
  <si>
    <t>chú</t>
  </si>
  <si>
    <t>Ghi</t>
  </si>
  <si>
    <t>Số Kw chịu đơn giá</t>
  </si>
  <si>
    <t>Tổng cộng:</t>
  </si>
  <si>
    <t>Thấp nhất:</t>
  </si>
  <si>
    <t>Bình quân:</t>
  </si>
  <si>
    <t>Cao nhất:</t>
  </si>
  <si>
    <t>BẢNG TÍNH TIỀN ĐIỆN</t>
  </si>
  <si>
    <t>_100 Kw đầu tiên chịu đơn giá 500đ</t>
  </si>
  <si>
    <t>_50 Kw kế tiếp chịu đơn giá 650đ</t>
  </si>
  <si>
    <t>_100 Kw tiếp theo nữa, chịu đơn giá 900đ</t>
  </si>
  <si>
    <t>_số Kw còn lại chịu đơn giá 1000đ</t>
  </si>
  <si>
    <r>
      <t xml:space="preserve">    1. </t>
    </r>
    <r>
      <rPr>
        <b/>
        <sz val="10"/>
        <color indexed="8"/>
        <rFont val="Arial"/>
        <family val="2"/>
      </rPr>
      <t>Số Kw tiêu thụ</t>
    </r>
    <r>
      <rPr>
        <sz val="10"/>
        <color indexed="8"/>
        <rFont val="Arial"/>
        <family val="2"/>
      </rPr>
      <t xml:space="preserve"> = Chỉ số Mới - Chỉ số Cũ</t>
    </r>
  </si>
  <si>
    <r>
      <t xml:space="preserve">    2. </t>
    </r>
    <r>
      <rPr>
        <b/>
        <sz val="10"/>
        <color indexed="8"/>
        <rFont val="Arial"/>
        <family val="2"/>
      </rPr>
      <t>Số Kw chịu đơn giá</t>
    </r>
    <r>
      <rPr>
        <sz val="10"/>
        <color indexed="8"/>
        <rFont val="Arial"/>
        <family val="2"/>
      </rPr>
      <t xml:space="preserve"> được tính như sau:</t>
    </r>
  </si>
  <si>
    <r>
      <t xml:space="preserve">    3. </t>
    </r>
    <r>
      <rPr>
        <b/>
        <sz val="10"/>
        <color indexed="8"/>
        <rFont val="Arial"/>
        <family val="2"/>
      </rPr>
      <t>Mức phạt</t>
    </r>
    <r>
      <rPr>
        <sz val="10"/>
        <color indexed="8"/>
        <rFont val="Arial"/>
        <family val="2"/>
      </rPr>
      <t>:</t>
    </r>
  </si>
  <si>
    <r>
      <t xml:space="preserve">    4. </t>
    </r>
    <r>
      <rPr>
        <b/>
        <sz val="10"/>
        <color indexed="8"/>
        <rFont val="Arial"/>
        <family val="2"/>
      </rPr>
      <t>Thành tiền</t>
    </r>
    <r>
      <rPr>
        <sz val="10"/>
        <color indexed="8"/>
        <rFont val="Arial"/>
        <family val="2"/>
      </rPr>
      <t xml:space="preserve"> = (500 * Số Kw chịu Đơn giá 500đ + 650 * Số Kw chịu đơn giá 650đ + 900 * số Kw chịu đơn giá 900đ + 1000 * Số Kw chịu đơn giá 1000đ) + Mức phạt)</t>
    </r>
  </si>
  <si>
    <r>
      <t xml:space="preserve">    6.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Chỉ số cũ, nếu trùng, sắp giảm theo Thành tiền</t>
    </r>
  </si>
  <si>
    <r>
      <t xml:space="preserve">    7. </t>
    </r>
    <r>
      <rPr>
        <b/>
        <sz val="10"/>
        <color indexed="8"/>
        <rFont val="Arial"/>
        <family val="2"/>
      </rPr>
      <t>Tính giá trị cho các thông tin thống kê</t>
    </r>
    <r>
      <rPr>
        <sz val="10"/>
        <color indexed="8"/>
        <rFont val="Arial"/>
        <family val="2"/>
      </rPr>
      <t xml:space="preserve"> tại các cột tương ứng</t>
    </r>
  </si>
  <si>
    <t>Ví dụ:</t>
  </si>
  <si>
    <t xml:space="preserve"> Lập công thức:</t>
  </si>
  <si>
    <r>
      <t xml:space="preserve">    _ Lập </t>
    </r>
    <r>
      <rPr>
        <b/>
        <sz val="10"/>
        <color indexed="8"/>
        <rFont val="Arial"/>
        <family val="2"/>
      </rPr>
      <t>bảng thống kê</t>
    </r>
    <r>
      <rPr>
        <sz val="10"/>
        <color indexed="8"/>
        <rFont val="Arial"/>
        <family val="2"/>
      </rPr>
      <t xml:space="preserve"> theo mẫu trên</t>
    </r>
  </si>
  <si>
    <r>
      <t xml:space="preserve">    5.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Tên lớp và buổi học, nếu trùng, sắp giảm theo sĩ số</t>
    </r>
  </si>
  <si>
    <r>
      <t xml:space="preserve">    6. Lập </t>
    </r>
    <r>
      <rPr>
        <b/>
        <sz val="10"/>
        <color indexed="8"/>
        <rFont val="Arial"/>
        <family val="2"/>
      </rPr>
      <t>BẢNG THỐNG KÊ</t>
    </r>
    <r>
      <rPr>
        <sz val="10"/>
        <color indexed="8"/>
        <rFont val="Arial"/>
        <family val="2"/>
      </rPr>
      <t xml:space="preserve"> TỔNG SỐ LỚP</t>
    </r>
  </si>
  <si>
    <t>Phần 2:</t>
  </si>
  <si>
    <t>*** Phần 2</t>
  </si>
  <si>
    <r>
      <t xml:space="preserve">*** </t>
    </r>
    <r>
      <rPr>
        <b/>
        <sz val="10"/>
        <color indexed="10"/>
        <rFont val="Arial"/>
        <family val="2"/>
      </rPr>
      <t>Phần 2</t>
    </r>
    <r>
      <rPr>
        <b/>
        <sz val="10"/>
        <color indexed="8"/>
        <rFont val="Arial"/>
        <family val="2"/>
      </rPr>
      <t>:</t>
    </r>
  </si>
  <si>
    <t>BẢNG THỐNG KÊ SỐ LỚP</t>
  </si>
  <si>
    <t xml:space="preserve">          ?</t>
  </si>
  <si>
    <r>
      <t xml:space="preserve">_ Nếu </t>
    </r>
    <r>
      <rPr>
        <b/>
        <sz val="10"/>
        <color indexed="8"/>
        <rFont val="Arial"/>
        <family val="2"/>
      </rPr>
      <t>số Kw tiêu thụ &gt;=350</t>
    </r>
    <r>
      <rPr>
        <sz val="10"/>
        <color indexed="8"/>
        <rFont val="Arial"/>
        <family val="2"/>
      </rPr>
      <t xml:space="preserve"> -&gt; </t>
    </r>
    <r>
      <rPr>
        <b/>
        <sz val="10"/>
        <color indexed="10"/>
        <rFont val="Arial"/>
        <family val="2"/>
      </rPr>
      <t>mức phạt =200000</t>
    </r>
  </si>
  <si>
    <r>
      <t xml:space="preserve">_Nếu </t>
    </r>
    <r>
      <rPr>
        <b/>
        <sz val="10"/>
        <color indexed="8"/>
        <rFont val="Arial"/>
        <family val="2"/>
      </rPr>
      <t>số Kw tiêu thụ từ 251-&gt;349</t>
    </r>
    <r>
      <rPr>
        <sz val="10"/>
        <color indexed="8"/>
        <rFont val="Arial"/>
        <family val="2"/>
      </rPr>
      <t xml:space="preserve"> -&gt; </t>
    </r>
    <r>
      <rPr>
        <b/>
        <sz val="10"/>
        <color indexed="10"/>
        <rFont val="Arial"/>
        <family val="2"/>
      </rPr>
      <t>mức phạt = 100000</t>
    </r>
  </si>
  <si>
    <r>
      <t xml:space="preserve">_Ngược lại, </t>
    </r>
    <r>
      <rPr>
        <b/>
        <sz val="10"/>
        <color indexed="10"/>
        <rFont val="Arial"/>
        <family val="2"/>
      </rPr>
      <t>mức phạt = 0</t>
    </r>
  </si>
  <si>
    <r>
      <t xml:space="preserve">    5. 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>: nếu Mức phạt &gt; 0 thì ghi "</t>
    </r>
    <r>
      <rPr>
        <sz val="10"/>
        <color indexed="12"/>
        <rFont val="Arial"/>
        <family val="2"/>
      </rPr>
      <t>Phạt tiền</t>
    </r>
    <r>
      <rPr>
        <sz val="10"/>
        <color indexed="8"/>
        <rFont val="Arial"/>
        <family val="2"/>
      </rPr>
      <t>", ngược lại, để trống</t>
    </r>
  </si>
  <si>
    <r>
      <t xml:space="preserve">    _</t>
    </r>
    <r>
      <rPr>
        <b/>
        <sz val="10"/>
        <color indexed="8"/>
        <rFont val="Arial"/>
        <family val="2"/>
      </rPr>
      <t>Giảm giá</t>
    </r>
    <r>
      <rPr>
        <sz val="10"/>
        <color indexed="8"/>
        <rFont val="Arial"/>
        <family val="2"/>
      </rPr>
      <t xml:space="preserve"> </t>
    </r>
    <r>
      <rPr>
        <b/>
        <sz val="10"/>
        <color indexed="12"/>
        <rFont val="Arial"/>
        <family val="2"/>
      </rPr>
      <t>= 5%* Số lượng * Đơn giá</t>
    </r>
    <r>
      <rPr>
        <sz val="10"/>
        <color indexed="8"/>
        <rFont val="Arial"/>
        <family val="2"/>
      </rPr>
      <t xml:space="preserve"> nếu hàng là </t>
    </r>
    <r>
      <rPr>
        <u/>
        <sz val="10"/>
        <color indexed="8"/>
        <rFont val="Arial"/>
        <family val="2"/>
      </rPr>
      <t>Pepsi-Chai</t>
    </r>
    <r>
      <rPr>
        <sz val="10"/>
        <color indexed="8"/>
        <rFont val="Arial"/>
        <family val="2"/>
      </rPr>
      <t xml:space="preserve"> được </t>
    </r>
    <r>
      <rPr>
        <u/>
        <sz val="10"/>
        <color indexed="8"/>
        <rFont val="Arial"/>
        <family val="2"/>
      </rPr>
      <t>xuất</t>
    </r>
    <r>
      <rPr>
        <sz val="10"/>
        <color indexed="8"/>
        <rFont val="Arial"/>
        <family val="2"/>
      </rPr>
      <t xml:space="preserve"> với </t>
    </r>
    <r>
      <rPr>
        <u/>
        <sz val="10"/>
        <color indexed="8"/>
        <rFont val="Arial"/>
        <family val="2"/>
      </rPr>
      <t>số lượng &gt;=50</t>
    </r>
    <r>
      <rPr>
        <sz val="10"/>
        <color indexed="8"/>
        <rFont val="Arial"/>
        <family val="2"/>
      </rPr>
      <t>, ngược lại để trống</t>
    </r>
  </si>
  <si>
    <r>
      <t xml:space="preserve">    _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Mã hàng, nếu trùng, sắp giảm theo Số lượng</t>
    </r>
  </si>
  <si>
    <r>
      <t xml:space="preserve">    _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 xml:space="preserve">: Nếu hàng </t>
    </r>
    <r>
      <rPr>
        <u/>
        <sz val="10"/>
        <color indexed="8"/>
        <rFont val="Arial"/>
        <family val="2"/>
      </rPr>
      <t>xuất</t>
    </r>
    <r>
      <rPr>
        <sz val="10"/>
        <color indexed="8"/>
        <rFont val="Arial"/>
        <family val="2"/>
      </rPr>
      <t xml:space="preserve"> với </t>
    </r>
    <r>
      <rPr>
        <u/>
        <sz val="10"/>
        <color indexed="8"/>
        <rFont val="Arial"/>
        <family val="2"/>
      </rPr>
      <t>số lượng &gt;=50</t>
    </r>
    <r>
      <rPr>
        <sz val="10"/>
        <color indexed="8"/>
        <rFont val="Arial"/>
        <family val="2"/>
      </rPr>
      <t xml:space="preserve"> thì ghi "</t>
    </r>
    <r>
      <rPr>
        <b/>
        <sz val="10"/>
        <color indexed="12"/>
        <rFont val="Arial"/>
        <family val="2"/>
      </rPr>
      <t>Có quà tặn</t>
    </r>
    <r>
      <rPr>
        <sz val="10"/>
        <color indexed="8"/>
        <rFont val="Arial"/>
        <family val="2"/>
      </rPr>
      <t>g", ngược lại để trống</t>
    </r>
  </si>
  <si>
    <t>Tổng số học sinh</t>
  </si>
  <si>
    <t>Tổng tiền khen thưởng</t>
  </si>
  <si>
    <r>
      <t>_</t>
    </r>
    <r>
      <rPr>
        <b/>
        <sz val="10"/>
        <color indexed="8"/>
        <rFont val="Arial"/>
        <family val="2"/>
      </rPr>
      <t>Hình thức</t>
    </r>
    <r>
      <rPr>
        <sz val="10"/>
        <color indexed="8"/>
        <rFont val="Arial"/>
        <family val="2"/>
      </rPr>
      <t>: là "</t>
    </r>
    <r>
      <rPr>
        <b/>
        <sz val="10"/>
        <color indexed="12"/>
        <rFont val="Arial"/>
        <family val="2"/>
      </rPr>
      <t>Cha</t>
    </r>
    <r>
      <rPr>
        <sz val="10"/>
        <color indexed="12"/>
        <rFont val="Arial"/>
        <family val="2"/>
      </rPr>
      <t>i</t>
    </r>
    <r>
      <rPr>
        <sz val="10"/>
        <color indexed="8"/>
        <rFont val="Arial"/>
        <family val="2"/>
      </rPr>
      <t>" nếu ký tự thứ 5 của Mã số là "</t>
    </r>
    <r>
      <rPr>
        <sz val="10"/>
        <color indexed="14"/>
        <rFont val="Arial"/>
        <family val="2"/>
      </rPr>
      <t>C</t>
    </r>
    <r>
      <rPr>
        <sz val="10"/>
        <color indexed="8"/>
        <rFont val="Arial"/>
        <family val="2"/>
      </rPr>
      <t>", ngược lại, xuất chữ "</t>
    </r>
    <r>
      <rPr>
        <b/>
        <sz val="10"/>
        <color indexed="12"/>
        <rFont val="Arial"/>
        <family val="2"/>
      </rPr>
      <t>Lon</t>
    </r>
    <r>
      <rPr>
        <sz val="10"/>
        <color indexed="8"/>
        <rFont val="Arial"/>
        <family val="2"/>
      </rPr>
      <t xml:space="preserve">"  </t>
    </r>
  </si>
  <si>
    <r>
      <t>là "</t>
    </r>
    <r>
      <rPr>
        <b/>
        <sz val="10"/>
        <color indexed="12"/>
        <rFont val="Arial"/>
        <family val="2"/>
      </rPr>
      <t>Nhập</t>
    </r>
    <r>
      <rPr>
        <sz val="10"/>
        <color indexed="8"/>
        <rFont val="Arial"/>
        <family val="2"/>
      </rPr>
      <t>" (nếu ký tự cuối của mã số là "</t>
    </r>
    <r>
      <rPr>
        <sz val="10"/>
        <color indexed="10"/>
        <rFont val="Arial"/>
        <family val="2"/>
      </rPr>
      <t>N</t>
    </r>
    <r>
      <rPr>
        <sz val="10"/>
        <color indexed="8"/>
        <rFont val="Arial"/>
        <family val="2"/>
      </rPr>
      <t>"), ngược lại là "</t>
    </r>
    <r>
      <rPr>
        <b/>
        <sz val="10"/>
        <color indexed="12"/>
        <rFont val="Arial"/>
        <family val="2"/>
      </rPr>
      <t>Xuất</t>
    </r>
    <r>
      <rPr>
        <sz val="10"/>
        <color indexed="8"/>
        <rFont val="Arial"/>
        <family val="2"/>
      </rPr>
      <t xml:space="preserve">" </t>
    </r>
  </si>
  <si>
    <r>
      <t xml:space="preserve">    1. </t>
    </r>
    <r>
      <rPr>
        <b/>
        <sz val="10"/>
        <color indexed="8"/>
        <rFont val="Arial"/>
        <family val="2"/>
      </rPr>
      <t>Lý thuyết</t>
    </r>
    <r>
      <rPr>
        <sz val="10"/>
        <color indexed="8"/>
        <rFont val="Arial"/>
        <family val="2"/>
      </rPr>
      <t xml:space="preserve">: Nếu </t>
    </r>
    <r>
      <rPr>
        <u/>
        <sz val="10"/>
        <color indexed="8"/>
        <rFont val="Arial"/>
        <family val="2"/>
      </rPr>
      <t>Sĩ số &lt;10</t>
    </r>
    <r>
      <rPr>
        <sz val="10"/>
        <color indexed="8"/>
        <rFont val="Arial"/>
        <family val="2"/>
      </rPr>
      <t xml:space="preserve"> thì để trống, ngược lại, xuất dấu "</t>
    </r>
    <r>
      <rPr>
        <b/>
        <sz val="10"/>
        <color indexed="12"/>
        <rFont val="Arial"/>
        <family val="2"/>
      </rPr>
      <t>x</t>
    </r>
    <r>
      <rPr>
        <sz val="10"/>
        <color indexed="8"/>
        <rFont val="Arial"/>
        <family val="2"/>
      </rPr>
      <t>"</t>
    </r>
  </si>
  <si>
    <r>
      <t xml:space="preserve">    2. </t>
    </r>
    <r>
      <rPr>
        <b/>
        <sz val="10"/>
        <color indexed="8"/>
        <rFont val="Arial"/>
        <family val="2"/>
      </rPr>
      <t>Thực hành</t>
    </r>
    <r>
      <rPr>
        <sz val="10"/>
        <color indexed="8"/>
        <rFont val="Arial"/>
        <family val="2"/>
      </rPr>
      <t xml:space="preserve">: Nếu </t>
    </r>
    <r>
      <rPr>
        <u/>
        <sz val="10"/>
        <color indexed="8"/>
        <rFont val="Arial"/>
        <family val="2"/>
      </rPr>
      <t>sĩ số &gt;=2</t>
    </r>
    <r>
      <rPr>
        <sz val="10"/>
        <color indexed="8"/>
        <rFont val="Arial"/>
        <family val="2"/>
      </rPr>
      <t>0 thì xuất dấu "</t>
    </r>
    <r>
      <rPr>
        <b/>
        <sz val="10"/>
        <color indexed="12"/>
        <rFont val="Arial"/>
        <family val="2"/>
      </rPr>
      <t>x</t>
    </r>
    <r>
      <rPr>
        <sz val="10"/>
        <color indexed="8"/>
        <rFont val="Arial"/>
        <family val="2"/>
      </rPr>
      <t>", ngược lại để trống</t>
    </r>
  </si>
  <si>
    <r>
      <t xml:space="preserve">    4. 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 xml:space="preserve">: Đối với lớp có </t>
    </r>
    <r>
      <rPr>
        <u/>
        <sz val="10"/>
        <color indexed="8"/>
        <rFont val="Arial"/>
        <family val="2"/>
      </rPr>
      <t>sĩ số &lt;10</t>
    </r>
    <r>
      <rPr>
        <sz val="10"/>
        <color indexed="8"/>
        <rFont val="Arial"/>
        <family val="2"/>
      </rPr>
      <t xml:space="preserve"> thì ghi "</t>
    </r>
    <r>
      <rPr>
        <b/>
        <sz val="10"/>
        <color indexed="12"/>
        <rFont val="Arial"/>
        <family val="2"/>
      </rPr>
      <t>Hủy</t>
    </r>
    <r>
      <rPr>
        <sz val="10"/>
        <color indexed="8"/>
        <rFont val="Arial"/>
        <family val="2"/>
      </rPr>
      <t>", ngược lại, để trống</t>
    </r>
  </si>
  <si>
    <t>Điểm TB cả năm 
cao nhất</t>
  </si>
  <si>
    <t xml:space="preserve">              ?</t>
  </si>
  <si>
    <t>Số học sinh có
điểm HK1 &gt;=9</t>
  </si>
  <si>
    <r>
      <t xml:space="preserve">_Điểm ưu tiên theo khu vực </t>
    </r>
    <r>
      <rPr>
        <b/>
        <sz val="9"/>
        <color indexed="12"/>
        <rFont val="Arial"/>
        <family val="2"/>
      </rPr>
      <t>=0</t>
    </r>
    <r>
      <rPr>
        <sz val="9"/>
        <color indexed="8"/>
        <rFont val="Arial"/>
        <family val="2"/>
      </rPr>
      <t xml:space="preserve"> (nếu là khu vực 1), </t>
    </r>
    <r>
      <rPr>
        <b/>
        <sz val="9"/>
        <color indexed="12"/>
        <rFont val="Arial"/>
        <family val="2"/>
      </rPr>
      <t>=1</t>
    </r>
    <r>
      <rPr>
        <sz val="9"/>
        <color indexed="8"/>
        <rFont val="Arial"/>
        <family val="2"/>
      </rPr>
      <t xml:space="preserve"> (nếu là khu vực 2), </t>
    </r>
    <r>
      <rPr>
        <b/>
        <sz val="9"/>
        <color indexed="12"/>
        <rFont val="Arial"/>
        <family val="2"/>
      </rPr>
      <t>=2</t>
    </r>
    <r>
      <rPr>
        <sz val="9"/>
        <color indexed="8"/>
        <rFont val="Arial"/>
        <family val="2"/>
      </rPr>
      <t xml:space="preserve"> (nếu là khu vực 3)</t>
    </r>
  </si>
  <si>
    <r>
      <t xml:space="preserve">_Điểm ưu tiên theo đối tượng </t>
    </r>
    <r>
      <rPr>
        <b/>
        <sz val="9"/>
        <color indexed="12"/>
        <rFont val="Arial"/>
        <family val="2"/>
      </rPr>
      <t>=0</t>
    </r>
    <r>
      <rPr>
        <sz val="9"/>
        <color indexed="8"/>
        <rFont val="Arial"/>
        <family val="2"/>
      </rPr>
      <t xml:space="preserve"> (nếu là học sinh), </t>
    </r>
    <r>
      <rPr>
        <b/>
        <sz val="9"/>
        <color indexed="12"/>
        <rFont val="Arial"/>
        <family val="2"/>
      </rPr>
      <t>=0.5</t>
    </r>
    <r>
      <rPr>
        <sz val="9"/>
        <color indexed="8"/>
        <rFont val="Arial"/>
        <family val="2"/>
      </rPr>
      <t xml:space="preserve"> (nếu là bộ đội), </t>
    </r>
    <r>
      <rPr>
        <b/>
        <sz val="9"/>
        <color indexed="12"/>
        <rFont val="Arial"/>
        <family val="2"/>
      </rPr>
      <t>=1</t>
    </r>
    <r>
      <rPr>
        <sz val="9"/>
        <color indexed="8"/>
        <rFont val="Arial"/>
        <family val="2"/>
      </rPr>
      <t xml:space="preserve"> (nếu là con liệt sĩ)</t>
    </r>
  </si>
  <si>
    <r>
      <rPr>
        <sz val="9"/>
        <color indexed="8"/>
        <rFont val="Arial"/>
        <family val="2"/>
      </rPr>
      <t xml:space="preserve"> Tạo công thức tại các ô có Comment. </t>
    </r>
    <r>
      <rPr>
        <u/>
        <sz val="9"/>
        <color indexed="8"/>
        <rFont val="Arial"/>
        <family val="2"/>
      </rPr>
      <t>Khu vực đổi ra kiểu số</t>
    </r>
  </si>
  <si>
    <r>
      <t>A1</t>
    </r>
    <r>
      <rPr>
        <b/>
        <sz val="10"/>
        <color indexed="10"/>
        <rFont val="Arial"/>
        <family val="2"/>
      </rPr>
      <t>S</t>
    </r>
    <r>
      <rPr>
        <sz val="10"/>
        <color indexed="8"/>
        <rFont val="Arial"/>
        <family val="2"/>
      </rPr>
      <t>3</t>
    </r>
  </si>
  <si>
    <t>A1</t>
  </si>
  <si>
    <t>A2</t>
  </si>
  <si>
    <t>Tin học A.1</t>
  </si>
  <si>
    <t>Tin học A.2</t>
  </si>
  <si>
    <t>A1T1</t>
  </si>
  <si>
    <t>A2C4</t>
  </si>
  <si>
    <t>A1S4</t>
  </si>
  <si>
    <t>A1C2</t>
  </si>
  <si>
    <r>
      <t>A1</t>
    </r>
    <r>
      <rPr>
        <b/>
        <sz val="10"/>
        <color indexed="12"/>
        <rFont val="Arial"/>
        <family val="2"/>
      </rPr>
      <t>S</t>
    </r>
    <r>
      <rPr>
        <sz val="10"/>
        <color indexed="8"/>
        <rFont val="Arial"/>
        <family val="2"/>
      </rPr>
      <t>6</t>
    </r>
  </si>
  <si>
    <t>A2T2</t>
  </si>
  <si>
    <t>A1T2</t>
  </si>
  <si>
    <t>A2S5</t>
  </si>
  <si>
    <t>2 ký tự đầu</t>
  </si>
  <si>
    <t>Ký tự thứ 3 
Mã lớp</t>
  </si>
  <si>
    <r>
      <t xml:space="preserve">    3. </t>
    </r>
    <r>
      <rPr>
        <b/>
        <sz val="10"/>
        <color indexed="8"/>
        <rFont val="Arial"/>
        <family val="2"/>
      </rPr>
      <t>Ngày thi chính thức</t>
    </r>
    <r>
      <rPr>
        <sz val="10"/>
        <color indexed="8"/>
        <rFont val="Arial"/>
        <family val="2"/>
      </rPr>
      <t>: Đối với l</t>
    </r>
    <r>
      <rPr>
        <u/>
        <sz val="10"/>
        <color indexed="8"/>
        <rFont val="Arial"/>
        <family val="2"/>
      </rPr>
      <t xml:space="preserve">ớp học </t>
    </r>
    <r>
      <rPr>
        <b/>
        <u/>
        <sz val="10"/>
        <color indexed="8"/>
        <rFont val="Arial"/>
        <family val="2"/>
      </rPr>
      <t>buổi tối</t>
    </r>
    <r>
      <rPr>
        <sz val="10"/>
        <color indexed="8"/>
        <rFont val="Arial"/>
        <family val="2"/>
      </rPr>
      <t xml:space="preserve"> (ký tự thứ 3 của Mã lớp = "</t>
    </r>
    <r>
      <rPr>
        <b/>
        <sz val="10"/>
        <color indexed="10"/>
        <rFont val="Arial"/>
        <family val="2"/>
      </rPr>
      <t>T</t>
    </r>
    <r>
      <rPr>
        <sz val="10"/>
        <color indexed="8"/>
        <rFont val="Arial"/>
        <family val="2"/>
      </rPr>
      <t xml:space="preserve">") </t>
    </r>
    <r>
      <rPr>
        <b/>
        <sz val="10"/>
        <color indexed="12"/>
        <rFont val="Arial"/>
        <family val="2"/>
      </rPr>
      <t>=Ngày thi dự kiến+2</t>
    </r>
    <r>
      <rPr>
        <sz val="10"/>
        <color indexed="8"/>
        <rFont val="Arial"/>
        <family val="2"/>
      </rPr>
      <t xml:space="preserve">, ngược lại </t>
    </r>
    <r>
      <rPr>
        <b/>
        <sz val="10"/>
        <color indexed="12"/>
        <rFont val="Arial"/>
        <family val="2"/>
      </rPr>
      <t>=Ngày thi dự kiến</t>
    </r>
  </si>
  <si>
    <r>
      <t xml:space="preserve">     * </t>
    </r>
    <r>
      <rPr>
        <b/>
        <sz val="9"/>
        <color indexed="8"/>
        <rFont val="Arial"/>
        <family val="2"/>
      </rPr>
      <t>Tổng điểm</t>
    </r>
    <r>
      <rPr>
        <sz val="9"/>
        <color indexed="8"/>
        <rFont val="Arial"/>
        <family val="2"/>
      </rPr>
      <t xml:space="preserve"> =Điểm ưu tiên + Tổng điểm 3 môn.</t>
    </r>
  </si>
  <si>
    <r>
      <t xml:space="preserve">_ </t>
    </r>
    <r>
      <rPr>
        <b/>
        <sz val="10"/>
        <color indexed="8"/>
        <rFont val="Arial"/>
        <family val="2"/>
      </rPr>
      <t>Tên Hàng</t>
    </r>
    <r>
      <rPr>
        <sz val="10"/>
        <color indexed="8"/>
        <rFont val="Arial"/>
        <family val="2"/>
      </rPr>
      <t>: Dựa vào Bảng 1 để biện luận</t>
    </r>
  </si>
  <si>
    <t>Ghi chú 1</t>
  </si>
  <si>
    <t>* Lập công thức tại các cột có Comment</t>
  </si>
  <si>
    <t>* Kết quả: nếu điểm TB cả năm &lt;5 thi xuất chữ "Thi lại", ngược lại xuất chữ "Lên lớp"</t>
  </si>
  <si>
    <t>* Khen thưởng: là 150000 nếu điểm TB cả năm &gt;=9 và loại đạo đức là A, ngược lại để trống</t>
  </si>
  <si>
    <t>* Lập bảng thống kê:</t>
  </si>
  <si>
    <t>Số TT</t>
  </si>
  <si>
    <t>Họ Tên</t>
  </si>
  <si>
    <t>Khen Thưởng</t>
  </si>
  <si>
    <t>Hạng</t>
  </si>
  <si>
    <t>Xếp loại đạo đức</t>
  </si>
  <si>
    <t>điểm TB HK 1</t>
  </si>
  <si>
    <t>điểm TB HK 2</t>
  </si>
  <si>
    <t>điểm TB cả năm</t>
  </si>
  <si>
    <t>Kết quả</t>
  </si>
  <si>
    <t>Bảng Tổng Kết Học Tập</t>
  </si>
  <si>
    <t>Hào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</si>
</sst>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0"/>
    <numFmt numFmtId="165" formatCode="#.00"/>
    <numFmt numFmtId="166" formatCode="mm/dd/yyyy"/>
  </numFmts>
  <fonts count="49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  <font>
      <b/>
      <sz val="10"/>
      <color indexed="14"/>
      <name val="Arial"/>
      <family val="2"/>
    </font>
    <font>
      <b/>
      <sz val="10"/>
      <color indexed="56"/>
      <name val="Arial"/>
      <family val="2"/>
    </font>
    <font>
      <sz val="8"/>
      <color indexed="81"/>
      <name val="Tahoma"/>
      <family val="2"/>
    </font>
    <font>
      <sz val="9"/>
      <color indexed="8"/>
      <name val="Arial"/>
      <family val="2"/>
    </font>
    <font>
      <b/>
      <sz val="10"/>
      <color indexed="30"/>
      <name val="Arial"/>
      <family val="2"/>
    </font>
    <font>
      <sz val="10"/>
      <color indexed="8"/>
      <name val="Arial"/>
      <family val="2"/>
    </font>
    <font>
      <b/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1"/>
      <color indexed="8"/>
      <name val="Arial"/>
      <family val="2"/>
    </font>
    <font>
      <b/>
      <u/>
      <sz val="10"/>
      <color indexed="10"/>
      <name val="Arial"/>
      <family val="2"/>
    </font>
    <font>
      <b/>
      <sz val="11"/>
      <color indexed="10"/>
      <name val="Arial"/>
      <family val="2"/>
    </font>
    <font>
      <b/>
      <sz val="11"/>
      <color indexed="14"/>
      <name val="Arial"/>
      <family val="2"/>
    </font>
    <font>
      <b/>
      <sz val="18"/>
      <color indexed="14"/>
      <name val="Arial"/>
      <family val="2"/>
    </font>
    <font>
      <b/>
      <sz val="18"/>
      <color indexed="17"/>
      <name val="Arial"/>
      <family val="2"/>
    </font>
    <font>
      <b/>
      <sz val="18"/>
      <color indexed="10"/>
      <name val="Arial"/>
      <family val="2"/>
    </font>
    <font>
      <sz val="18"/>
      <color indexed="58"/>
      <name val="Arial"/>
      <family val="2"/>
    </font>
    <font>
      <b/>
      <sz val="10"/>
      <color indexed="10"/>
      <name val="Arial"/>
      <family val="2"/>
    </font>
    <font>
      <b/>
      <sz val="10"/>
      <color indexed="18"/>
      <name val="Arial"/>
      <family val="2"/>
    </font>
    <font>
      <sz val="8"/>
      <name val="Calibri"/>
      <family val="2"/>
    </font>
    <font>
      <u/>
      <sz val="9"/>
      <color indexed="8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u/>
      <sz val="10"/>
      <color indexed="8"/>
      <name val="Arial"/>
      <family val="2"/>
    </font>
    <font>
      <sz val="10"/>
      <color indexed="14"/>
      <name val="Arial"/>
      <family val="2"/>
    </font>
    <font>
      <b/>
      <u/>
      <sz val="10"/>
      <color indexed="8"/>
      <name val="Arial"/>
      <family val="2"/>
    </font>
    <font>
      <b/>
      <sz val="9"/>
      <color indexed="12"/>
      <name val="Arial"/>
      <family val="2"/>
    </font>
    <font>
      <sz val="11"/>
      <name val="VNI-Times"/>
    </font>
    <font>
      <sz val="10"/>
      <color indexed="81"/>
      <name val="Arial"/>
      <family val="2"/>
    </font>
    <font>
      <sz val="10"/>
      <color indexed="81"/>
      <name val="VNI-Times"/>
    </font>
    <font>
      <b/>
      <sz val="11"/>
      <name val="Tahoma"/>
      <family val="2"/>
    </font>
    <font>
      <b/>
      <sz val="18"/>
      <color indexed="51"/>
      <name val="Tahoma"/>
      <family val="2"/>
    </font>
    <font>
      <sz val="11"/>
      <color theme="1"/>
      <name val="Tahoma"/>
      <family val="2"/>
    </font>
    <font>
      <sz val="11"/>
      <color indexed="8"/>
      <name val="Tahoma"/>
      <family val="2"/>
    </font>
    <font>
      <sz val="11"/>
      <color indexed="12"/>
      <name val="Tahoma"/>
      <family val="2"/>
    </font>
    <font>
      <sz val="10"/>
      <name val="Tahoma"/>
      <family val="2"/>
    </font>
    <font>
      <sz val="12"/>
      <name val="Tahoma"/>
      <family val="2"/>
    </font>
    <font>
      <b/>
      <sz val="12"/>
      <name val="Tahoma"/>
      <family val="2"/>
    </font>
    <font>
      <sz val="12"/>
      <color indexed="8"/>
      <name val="Tahoma"/>
      <family val="2"/>
    </font>
    <font>
      <b/>
      <sz val="10"/>
      <color indexed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2">
    <xf numFmtId="0" fontId="0" fillId="0" borderId="0"/>
    <xf numFmtId="0" fontId="36" fillId="0" borderId="0"/>
  </cellStyleXfs>
  <cellXfs count="87">
    <xf numFmtId="0" fontId="0" fillId="0" borderId="0" xfId="0"/>
    <xf numFmtId="0" fontId="10" fillId="0" borderId="0" xfId="0" applyFont="1"/>
    <xf numFmtId="0" fontId="10" fillId="0" borderId="1" xfId="0" applyFont="1" applyBorder="1"/>
    <xf numFmtId="164" fontId="10" fillId="0" borderId="1" xfId="0" applyNumberFormat="1" applyFont="1" applyBorder="1" applyAlignment="1">
      <alignment horizontal="center"/>
    </xf>
    <xf numFmtId="0" fontId="11" fillId="0" borderId="1" xfId="0" applyFont="1" applyBorder="1"/>
    <xf numFmtId="0" fontId="10" fillId="0" borderId="1" xfId="0" applyFont="1" applyBorder="1" applyAlignment="1">
      <alignment horizontal="center"/>
    </xf>
    <xf numFmtId="0" fontId="12" fillId="0" borderId="0" xfId="0" applyFont="1"/>
    <xf numFmtId="0" fontId="13" fillId="0" borderId="0" xfId="0" applyFont="1"/>
    <xf numFmtId="0" fontId="10" fillId="2" borderId="1" xfId="0" applyFont="1" applyFill="1" applyBorder="1" applyAlignment="1">
      <alignment horizontal="center" vertical="center"/>
    </xf>
    <xf numFmtId="0" fontId="14" fillId="0" borderId="0" xfId="0" applyFont="1"/>
    <xf numFmtId="0" fontId="15" fillId="0" borderId="3" xfId="0" applyFont="1" applyBorder="1" applyAlignment="1">
      <alignment horizontal="center"/>
    </xf>
    <xf numFmtId="14" fontId="16" fillId="0" borderId="3" xfId="0" applyNumberFormat="1" applyFont="1" applyBorder="1"/>
    <xf numFmtId="0" fontId="16" fillId="0" borderId="3" xfId="0" applyFont="1" applyBorder="1" applyAlignment="1">
      <alignment horizontal="left"/>
    </xf>
    <xf numFmtId="0" fontId="10" fillId="0" borderId="4" xfId="0" applyFont="1" applyBorder="1"/>
    <xf numFmtId="0" fontId="10" fillId="0" borderId="5" xfId="0" applyFont="1" applyBorder="1"/>
    <xf numFmtId="0" fontId="10" fillId="0" borderId="6" xfId="0" applyFont="1" applyBorder="1"/>
    <xf numFmtId="0" fontId="10" fillId="0" borderId="7" xfId="0" applyFont="1" applyBorder="1"/>
    <xf numFmtId="0" fontId="10" fillId="0" borderId="8" xfId="0" applyFont="1" applyBorder="1"/>
    <xf numFmtId="0" fontId="10" fillId="0" borderId="9" xfId="0" applyFont="1" applyBorder="1"/>
    <xf numFmtId="0" fontId="10" fillId="0" borderId="3" xfId="0" applyFont="1" applyBorder="1"/>
    <xf numFmtId="0" fontId="10" fillId="0" borderId="10" xfId="0" applyFont="1" applyBorder="1"/>
    <xf numFmtId="0" fontId="21" fillId="0" borderId="0" xfId="0" applyFont="1"/>
    <xf numFmtId="0" fontId="22" fillId="0" borderId="0" xfId="0" applyFont="1"/>
    <xf numFmtId="0" fontId="8" fillId="0" borderId="0" xfId="0" applyFont="1"/>
    <xf numFmtId="0" fontId="10" fillId="0" borderId="0" xfId="0" applyFont="1" applyAlignment="1">
      <alignment horizontal="center" vertical="center"/>
    </xf>
    <xf numFmtId="0" fontId="9" fillId="0" borderId="0" xfId="0" applyFont="1"/>
    <xf numFmtId="0" fontId="1" fillId="0" borderId="0" xfId="0" applyFont="1"/>
    <xf numFmtId="0" fontId="25" fillId="0" borderId="1" xfId="0" applyFont="1" applyBorder="1"/>
    <xf numFmtId="0" fontId="25" fillId="0" borderId="5" xfId="0" applyFont="1" applyBorder="1"/>
    <xf numFmtId="0" fontId="25" fillId="0" borderId="0" xfId="0" applyFont="1"/>
    <xf numFmtId="0" fontId="25" fillId="0" borderId="3" xfId="0" applyFont="1" applyBorder="1"/>
    <xf numFmtId="0" fontId="25" fillId="4" borderId="1" xfId="0" applyFont="1" applyFill="1" applyBorder="1"/>
    <xf numFmtId="0" fontId="33" fillId="0" borderId="1" xfId="0" applyFont="1" applyBorder="1"/>
    <xf numFmtId="0" fontId="10" fillId="0" borderId="1" xfId="0" applyFont="1" applyBorder="1" applyAlignment="1">
      <alignment horizontal="center" vertical="center"/>
    </xf>
    <xf numFmtId="0" fontId="30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10" fillId="0" borderId="0" xfId="0" applyFont="1" applyAlignment="1">
      <alignment wrapText="1"/>
    </xf>
    <xf numFmtId="0" fontId="39" fillId="3" borderId="2" xfId="0" applyFont="1" applyFill="1" applyBorder="1" applyAlignment="1">
      <alignment vertical="center"/>
    </xf>
    <xf numFmtId="0" fontId="39" fillId="3" borderId="2" xfId="0" applyFont="1" applyFill="1" applyBorder="1" applyAlignment="1">
      <alignment vertical="center" wrapText="1"/>
    </xf>
    <xf numFmtId="0" fontId="41" fillId="0" borderId="0" xfId="0" applyFont="1"/>
    <xf numFmtId="0" fontId="42" fillId="0" borderId="2" xfId="0" applyFont="1" applyBorder="1" applyAlignment="1">
      <alignment horizontal="center"/>
    </xf>
    <xf numFmtId="0" fontId="42" fillId="0" borderId="2" xfId="0" applyFont="1" applyBorder="1"/>
    <xf numFmtId="2" fontId="43" fillId="0" borderId="2" xfId="0" applyNumberFormat="1" applyFont="1" applyBorder="1"/>
    <xf numFmtId="0" fontId="43" fillId="0" borderId="2" xfId="0" applyFont="1" applyBorder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quotePrefix="1" applyFont="1"/>
    <xf numFmtId="0" fontId="48" fillId="3" borderId="1" xfId="0" applyFont="1" applyFill="1" applyBorder="1" applyAlignment="1">
      <alignment vertical="center" wrapText="1"/>
    </xf>
    <xf numFmtId="0" fontId="48" fillId="3" borderId="11" xfId="0" applyFont="1" applyFill="1" applyBorder="1" applyAlignment="1">
      <alignment horizontal="center" vertical="center" wrapText="1"/>
    </xf>
    <xf numFmtId="0" fontId="48" fillId="3" borderId="1" xfId="0" applyFont="1" applyFill="1" applyBorder="1" applyAlignment="1">
      <alignment horizontal="center" vertical="center" wrapText="1"/>
    </xf>
    <xf numFmtId="0" fontId="43" fillId="0" borderId="1" xfId="0" applyFont="1" applyBorder="1"/>
    <xf numFmtId="165" fontId="43" fillId="0" borderId="1" xfId="0" applyNumberFormat="1" applyFont="1" applyBorder="1"/>
    <xf numFmtId="0" fontId="25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166" fontId="25" fillId="0" borderId="1" xfId="0" applyNumberFormat="1" applyFont="1" applyBorder="1"/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0" fontId="48" fillId="3" borderId="1" xfId="0" applyFont="1" applyFill="1" applyBorder="1" applyAlignment="1">
      <alignment horizontal="center" vertical="center" wrapText="1"/>
    </xf>
    <xf numFmtId="0" fontId="43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iang%20Day\CCA%20&amp;%20HP1\Hoc%20Phan%201\Hoc_%20phan_I_MQ\Bai%20Tap\Bai%20Tap%20Excel\BaiTapCob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i 01"/>
      <sheetName val="Bai 02"/>
      <sheetName val="Bai 03"/>
      <sheetName val="Bai 04"/>
      <sheetName val="Bai 05"/>
      <sheetName val="Bai 06"/>
      <sheetName val="Bai 07"/>
      <sheetName val="Bai 08"/>
    </sheetNames>
    <sheetDataSet>
      <sheetData sheetId="0"/>
      <sheetData sheetId="1"/>
      <sheetData sheetId="2"/>
      <sheetData sheetId="3"/>
      <sheetData sheetId="4"/>
      <sheetData sheetId="5">
        <row r="111">
          <cell r="I111">
            <v>1</v>
          </cell>
          <cell r="J111">
            <v>2</v>
          </cell>
          <cell r="K111">
            <v>3</v>
          </cell>
          <cell r="L111">
            <v>4</v>
          </cell>
          <cell r="M111">
            <v>5</v>
          </cell>
          <cell r="N111">
            <v>6</v>
          </cell>
        </row>
        <row r="112">
          <cell r="H112" t="str">
            <v>CPN</v>
          </cell>
          <cell r="I112">
            <v>565</v>
          </cell>
          <cell r="J112">
            <v>570</v>
          </cell>
          <cell r="K112">
            <v>577</v>
          </cell>
          <cell r="L112">
            <v>582</v>
          </cell>
          <cell r="M112">
            <v>564</v>
          </cell>
          <cell r="N112">
            <v>566</v>
          </cell>
        </row>
        <row r="113">
          <cell r="H113" t="str">
            <v>MOX</v>
          </cell>
          <cell r="I113">
            <v>7</v>
          </cell>
          <cell r="J113">
            <v>7.2</v>
          </cell>
          <cell r="K113">
            <v>7.8</v>
          </cell>
          <cell r="L113">
            <v>6.5</v>
          </cell>
          <cell r="M113">
            <v>6.8</v>
          </cell>
          <cell r="N113">
            <v>6.9</v>
          </cell>
        </row>
        <row r="114">
          <cell r="H114" t="str">
            <v>KBN</v>
          </cell>
          <cell r="I114">
            <v>12</v>
          </cell>
          <cell r="J114">
            <v>12.5</v>
          </cell>
          <cell r="K114">
            <v>12.3</v>
          </cell>
          <cell r="L114">
            <v>12.4</v>
          </cell>
          <cell r="M114">
            <v>12.6</v>
          </cell>
          <cell r="N114">
            <v>12.1</v>
          </cell>
        </row>
        <row r="115">
          <cell r="H115" t="str">
            <v>MON</v>
          </cell>
          <cell r="I115">
            <v>5</v>
          </cell>
          <cell r="J115">
            <v>5.2</v>
          </cell>
          <cell r="K115">
            <v>5.6</v>
          </cell>
          <cell r="L115">
            <v>4.8</v>
          </cell>
          <cell r="M115">
            <v>5.0999999999999996</v>
          </cell>
          <cell r="N115">
            <v>5.9</v>
          </cell>
        </row>
        <row r="116">
          <cell r="H116" t="str">
            <v>KBX</v>
          </cell>
          <cell r="I116">
            <v>14</v>
          </cell>
          <cell r="J116">
            <v>14.5</v>
          </cell>
          <cell r="K116">
            <v>14.2</v>
          </cell>
          <cell r="L116">
            <v>14.6</v>
          </cell>
          <cell r="M116">
            <v>15</v>
          </cell>
          <cell r="N116">
            <v>13.5</v>
          </cell>
        </row>
        <row r="117">
          <cell r="H117" t="str">
            <v>CPX</v>
          </cell>
          <cell r="I117">
            <v>580</v>
          </cell>
          <cell r="J117">
            <v>582</v>
          </cell>
          <cell r="K117">
            <v>585</v>
          </cell>
          <cell r="L117">
            <v>597</v>
          </cell>
          <cell r="M117">
            <v>570</v>
          </cell>
          <cell r="N117">
            <v>572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J27"/>
  <sheetViews>
    <sheetView topLeftCell="A4" zoomScale="120" zoomScaleNormal="120" workbookViewId="0">
      <selection activeCell="I22" sqref="I22"/>
    </sheetView>
  </sheetViews>
  <sheetFormatPr defaultColWidth="9.140625" defaultRowHeight="20.100000000000001" customHeight="1" x14ac:dyDescent="0.2"/>
  <cols>
    <col min="1" max="1" width="11.5703125" style="1" customWidth="1"/>
    <col min="2" max="2" width="10.42578125" style="1" customWidth="1"/>
    <col min="3" max="3" width="20.140625" style="1" bestFit="1" customWidth="1"/>
    <col min="4" max="4" width="14.28515625" style="1" bestFit="1" customWidth="1"/>
    <col min="5" max="5" width="19.42578125" style="1" bestFit="1" customWidth="1"/>
    <col min="6" max="6" width="12.140625" style="1" customWidth="1"/>
    <col min="7" max="7" width="10.140625" style="1" customWidth="1"/>
    <col min="8" max="8" width="15.140625" style="1" customWidth="1"/>
    <col min="9" max="16384" width="9.140625" style="1"/>
  </cols>
  <sheetData>
    <row r="1" spans="1:10" ht="34.5" customHeight="1" x14ac:dyDescent="0.35">
      <c r="A1" s="71" t="s">
        <v>85</v>
      </c>
      <c r="B1" s="71"/>
      <c r="C1" s="71"/>
      <c r="D1" s="71"/>
      <c r="E1" s="71"/>
      <c r="F1" s="71"/>
      <c r="G1" s="71"/>
      <c r="H1" s="71"/>
      <c r="I1" s="71"/>
    </row>
    <row r="2" spans="1:10" s="7" customFormat="1" ht="20.100000000000001" customHeight="1" x14ac:dyDescent="0.25">
      <c r="A2" s="10"/>
      <c r="B2" s="10"/>
      <c r="C2" s="12" t="s">
        <v>100</v>
      </c>
      <c r="D2" s="11">
        <v>44344</v>
      </c>
      <c r="E2" s="10"/>
      <c r="F2" s="10"/>
      <c r="G2" s="10"/>
    </row>
    <row r="3" spans="1:10" ht="20.100000000000001" customHeight="1" x14ac:dyDescent="0.2">
      <c r="A3" s="74" t="s">
        <v>86</v>
      </c>
      <c r="B3" s="74" t="s">
        <v>87</v>
      </c>
      <c r="C3" s="67" t="s">
        <v>93</v>
      </c>
      <c r="D3" s="67" t="s">
        <v>94</v>
      </c>
      <c r="E3" s="67" t="s">
        <v>88</v>
      </c>
      <c r="F3" s="69" t="s">
        <v>89</v>
      </c>
      <c r="G3" s="70"/>
      <c r="H3" s="72" t="s">
        <v>90</v>
      </c>
      <c r="I3" s="36" t="s">
        <v>47</v>
      </c>
    </row>
    <row r="4" spans="1:10" ht="20.100000000000001" customHeight="1" x14ac:dyDescent="0.2">
      <c r="A4" s="74"/>
      <c r="B4" s="74"/>
      <c r="C4" s="68"/>
      <c r="D4" s="68"/>
      <c r="E4" s="68"/>
      <c r="F4" s="35" t="s">
        <v>91</v>
      </c>
      <c r="G4" s="35" t="s">
        <v>92</v>
      </c>
      <c r="H4" s="73"/>
      <c r="I4" s="37"/>
    </row>
    <row r="5" spans="1:10" ht="20.100000000000001" customHeight="1" x14ac:dyDescent="0.2">
      <c r="A5" s="2" t="s">
        <v>162</v>
      </c>
      <c r="B5" s="2">
        <v>22</v>
      </c>
      <c r="C5" s="2" t="str">
        <f>IF(LEFT(A5,2)="A1","TIN HOC A.1","TIN HOC A.2")</f>
        <v>TIN HOC A.1</v>
      </c>
      <c r="D5" s="2" t="str">
        <f>IF(MID(A5,3,1)="S","SÁNG",IF(MID(A5,3,1)="C","CHIỀU","TỐI"))</f>
        <v>SÁNG</v>
      </c>
      <c r="E5" s="27" t="str">
        <f>C5&amp;" "&amp;D5</f>
        <v>TIN HOC A.1 SÁNG</v>
      </c>
      <c r="F5" s="64" t="str">
        <f>IF(B5&lt;10,"","x")</f>
        <v>x</v>
      </c>
      <c r="G5" s="64" t="str">
        <f>IF(B5&gt;20,"x","")</f>
        <v>x</v>
      </c>
      <c r="H5" s="66">
        <f>IF(MID(A5,3,1)="T",$D$2+2,$D$2)</f>
        <v>44344</v>
      </c>
      <c r="I5" s="27" t="str">
        <f>IF(B5&lt;10,"HỦY","")</f>
        <v/>
      </c>
    </row>
    <row r="6" spans="1:10" ht="20.100000000000001" customHeight="1" x14ac:dyDescent="0.2">
      <c r="A6" s="2" t="s">
        <v>167</v>
      </c>
      <c r="B6" s="2">
        <v>18</v>
      </c>
      <c r="C6" s="2" t="str">
        <f t="shared" ref="C6:C13" si="0">IF(LEFT(A6,2)="A1","TIN HOC A.1","TIN HOC A.2")</f>
        <v>TIN HOC A.1</v>
      </c>
      <c r="D6" s="2" t="str">
        <f t="shared" ref="D6:D13" si="1">IF(MID(A6,3,1)="S","SÁNG",IF(MID(A6,3,1)="C","CHIỀU","TỐI"))</f>
        <v>TỐI</v>
      </c>
      <c r="E6" s="27" t="str">
        <f t="shared" ref="E6:E13" si="2">C6&amp;" "&amp;D6</f>
        <v>TIN HOC A.1 TỐI</v>
      </c>
      <c r="F6" s="64" t="str">
        <f t="shared" ref="F6:F13" si="3">IF(B6&lt;10,"","x")</f>
        <v>x</v>
      </c>
      <c r="G6" s="64" t="str">
        <f t="shared" ref="G6:G13" si="4">IF(B6&gt;20,"x","")</f>
        <v/>
      </c>
      <c r="H6" s="66">
        <f t="shared" ref="H6:H13" si="5">IF(MID(A6,3,1)="T",$D$2+2,$D$2)</f>
        <v>44346</v>
      </c>
      <c r="I6" s="27" t="str">
        <f t="shared" ref="I6:I13" si="6">IF(B6&lt;10,"HỦY","")</f>
        <v/>
      </c>
    </row>
    <row r="7" spans="1:10" ht="20.100000000000001" customHeight="1" x14ac:dyDescent="0.2">
      <c r="A7" s="2" t="s">
        <v>168</v>
      </c>
      <c r="B7" s="2">
        <v>19</v>
      </c>
      <c r="C7" s="2" t="str">
        <f t="shared" si="0"/>
        <v>TIN HOC A.2</v>
      </c>
      <c r="D7" s="2" t="str">
        <f t="shared" si="1"/>
        <v>CHIỀU</v>
      </c>
      <c r="E7" s="27" t="str">
        <f t="shared" si="2"/>
        <v>TIN HOC A.2 CHIỀU</v>
      </c>
      <c r="F7" s="64" t="str">
        <f t="shared" si="3"/>
        <v>x</v>
      </c>
      <c r="G7" s="64" t="str">
        <f t="shared" si="4"/>
        <v/>
      </c>
      <c r="H7" s="66">
        <f t="shared" si="5"/>
        <v>44344</v>
      </c>
      <c r="I7" s="27" t="str">
        <f t="shared" si="6"/>
        <v/>
      </c>
    </row>
    <row r="8" spans="1:10" ht="20.100000000000001" customHeight="1" x14ac:dyDescent="0.2">
      <c r="A8" s="2" t="s">
        <v>169</v>
      </c>
      <c r="B8" s="2">
        <v>18</v>
      </c>
      <c r="C8" s="2" t="str">
        <f t="shared" si="0"/>
        <v>TIN HOC A.1</v>
      </c>
      <c r="D8" s="2" t="str">
        <f t="shared" si="1"/>
        <v>SÁNG</v>
      </c>
      <c r="E8" s="27" t="str">
        <f t="shared" si="2"/>
        <v>TIN HOC A.1 SÁNG</v>
      </c>
      <c r="F8" s="64" t="str">
        <f t="shared" si="3"/>
        <v>x</v>
      </c>
      <c r="G8" s="64" t="str">
        <f t="shared" si="4"/>
        <v/>
      </c>
      <c r="H8" s="66">
        <f t="shared" si="5"/>
        <v>44344</v>
      </c>
      <c r="I8" s="27" t="str">
        <f t="shared" si="6"/>
        <v/>
      </c>
    </row>
    <row r="9" spans="1:10" ht="20.100000000000001" customHeight="1" x14ac:dyDescent="0.2">
      <c r="A9" s="2" t="s">
        <v>170</v>
      </c>
      <c r="B9" s="2">
        <v>25</v>
      </c>
      <c r="C9" s="2" t="str">
        <f t="shared" si="0"/>
        <v>TIN HOC A.1</v>
      </c>
      <c r="D9" s="2" t="str">
        <f t="shared" si="1"/>
        <v>CHIỀU</v>
      </c>
      <c r="E9" s="27" t="str">
        <f t="shared" si="2"/>
        <v>TIN HOC A.1 CHIỀU</v>
      </c>
      <c r="F9" s="64" t="str">
        <f t="shared" si="3"/>
        <v>x</v>
      </c>
      <c r="G9" s="64" t="str">
        <f t="shared" si="4"/>
        <v>x</v>
      </c>
      <c r="H9" s="66">
        <f t="shared" si="5"/>
        <v>44344</v>
      </c>
      <c r="I9" s="27" t="str">
        <f t="shared" si="6"/>
        <v/>
      </c>
    </row>
    <row r="10" spans="1:10" ht="20.100000000000001" customHeight="1" x14ac:dyDescent="0.2">
      <c r="A10" s="2" t="s">
        <v>171</v>
      </c>
      <c r="B10" s="2">
        <v>7</v>
      </c>
      <c r="C10" s="2" t="str">
        <f t="shared" si="0"/>
        <v>TIN HOC A.1</v>
      </c>
      <c r="D10" s="2" t="str">
        <f t="shared" si="1"/>
        <v>SÁNG</v>
      </c>
      <c r="E10" s="27" t="str">
        <f t="shared" si="2"/>
        <v>TIN HOC A.1 SÁNG</v>
      </c>
      <c r="F10" s="64" t="str">
        <f t="shared" si="3"/>
        <v/>
      </c>
      <c r="G10" s="64" t="str">
        <f t="shared" si="4"/>
        <v/>
      </c>
      <c r="H10" s="66">
        <f t="shared" si="5"/>
        <v>44344</v>
      </c>
      <c r="I10" s="27" t="str">
        <f t="shared" si="6"/>
        <v>HỦY</v>
      </c>
    </row>
    <row r="11" spans="1:10" ht="20.100000000000001" customHeight="1" x14ac:dyDescent="0.2">
      <c r="A11" s="2" t="s">
        <v>172</v>
      </c>
      <c r="B11" s="2">
        <v>19</v>
      </c>
      <c r="C11" s="2" t="str">
        <f t="shared" si="0"/>
        <v>TIN HOC A.2</v>
      </c>
      <c r="D11" s="2" t="str">
        <f t="shared" si="1"/>
        <v>TỐI</v>
      </c>
      <c r="E11" s="27" t="str">
        <f t="shared" si="2"/>
        <v>TIN HOC A.2 TỐI</v>
      </c>
      <c r="F11" s="64" t="str">
        <f t="shared" si="3"/>
        <v>x</v>
      </c>
      <c r="G11" s="64" t="str">
        <f t="shared" si="4"/>
        <v/>
      </c>
      <c r="H11" s="66">
        <f t="shared" si="5"/>
        <v>44346</v>
      </c>
      <c r="I11" s="27" t="str">
        <f t="shared" si="6"/>
        <v/>
      </c>
    </row>
    <row r="12" spans="1:10" ht="20.100000000000001" customHeight="1" x14ac:dyDescent="0.2">
      <c r="A12" s="2" t="s">
        <v>173</v>
      </c>
      <c r="B12" s="2">
        <v>28</v>
      </c>
      <c r="C12" s="2" t="str">
        <f t="shared" si="0"/>
        <v>TIN HOC A.1</v>
      </c>
      <c r="D12" s="2" t="str">
        <f t="shared" si="1"/>
        <v>TỐI</v>
      </c>
      <c r="E12" s="27" t="str">
        <f t="shared" si="2"/>
        <v>TIN HOC A.1 TỐI</v>
      </c>
      <c r="F12" s="64" t="str">
        <f t="shared" si="3"/>
        <v>x</v>
      </c>
      <c r="G12" s="64" t="str">
        <f t="shared" si="4"/>
        <v>x</v>
      </c>
      <c r="H12" s="66">
        <f t="shared" si="5"/>
        <v>44346</v>
      </c>
      <c r="I12" s="27" t="str">
        <f t="shared" si="6"/>
        <v/>
      </c>
    </row>
    <row r="13" spans="1:10" ht="20.100000000000001" customHeight="1" x14ac:dyDescent="0.2">
      <c r="A13" s="2" t="s">
        <v>174</v>
      </c>
      <c r="B13" s="2">
        <v>9</v>
      </c>
      <c r="C13" s="2" t="str">
        <f t="shared" si="0"/>
        <v>TIN HOC A.2</v>
      </c>
      <c r="D13" s="2" t="str">
        <f t="shared" si="1"/>
        <v>SÁNG</v>
      </c>
      <c r="E13" s="27" t="str">
        <f t="shared" si="2"/>
        <v>TIN HOC A.2 SÁNG</v>
      </c>
      <c r="F13" s="64" t="str">
        <f t="shared" si="3"/>
        <v/>
      </c>
      <c r="G13" s="64" t="str">
        <f t="shared" si="4"/>
        <v/>
      </c>
      <c r="H13" s="66">
        <f t="shared" si="5"/>
        <v>44344</v>
      </c>
      <c r="I13" s="27" t="str">
        <f t="shared" si="6"/>
        <v>HỦY</v>
      </c>
    </row>
    <row r="14" spans="1:10" ht="20.100000000000001" customHeight="1" x14ac:dyDescent="0.2">
      <c r="J14" s="26"/>
    </row>
    <row r="15" spans="1:10" ht="20.100000000000001" customHeight="1" x14ac:dyDescent="0.2">
      <c r="A15" s="26" t="s">
        <v>18</v>
      </c>
      <c r="D15" s="26" t="s">
        <v>26</v>
      </c>
    </row>
    <row r="16" spans="1:10" ht="32.25" customHeight="1" x14ac:dyDescent="0.2">
      <c r="A16" s="35" t="s">
        <v>175</v>
      </c>
      <c r="B16" s="35" t="s">
        <v>93</v>
      </c>
      <c r="D16" s="38" t="s">
        <v>176</v>
      </c>
      <c r="E16" s="33" t="s">
        <v>95</v>
      </c>
      <c r="F16" s="33" t="s">
        <v>30</v>
      </c>
      <c r="G16" s="33" t="s">
        <v>74</v>
      </c>
    </row>
    <row r="17" spans="1:9" ht="20.100000000000001" customHeight="1" x14ac:dyDescent="0.2">
      <c r="A17" s="5" t="s">
        <v>163</v>
      </c>
      <c r="B17" s="2" t="s">
        <v>165</v>
      </c>
      <c r="D17" s="39" t="s">
        <v>94</v>
      </c>
      <c r="E17" s="5" t="s">
        <v>96</v>
      </c>
      <c r="F17" s="5" t="s">
        <v>97</v>
      </c>
      <c r="G17" s="5" t="s">
        <v>98</v>
      </c>
    </row>
    <row r="18" spans="1:9" ht="20.100000000000001" customHeight="1" x14ac:dyDescent="0.2">
      <c r="A18" s="5" t="s">
        <v>164</v>
      </c>
      <c r="B18" s="2" t="s">
        <v>166</v>
      </c>
    </row>
    <row r="19" spans="1:9" ht="20.100000000000001" customHeight="1" x14ac:dyDescent="0.25">
      <c r="A19"/>
      <c r="B19"/>
      <c r="F19" s="26" t="s">
        <v>140</v>
      </c>
    </row>
    <row r="20" spans="1:9" ht="20.100000000000001" customHeight="1" x14ac:dyDescent="0.2">
      <c r="A20" s="9" t="s">
        <v>99</v>
      </c>
      <c r="F20" s="39" t="s">
        <v>94</v>
      </c>
      <c r="G20" s="5" t="s">
        <v>96</v>
      </c>
      <c r="H20" s="5" t="s">
        <v>97</v>
      </c>
      <c r="I20" s="5" t="s">
        <v>98</v>
      </c>
    </row>
    <row r="21" spans="1:9" ht="20.100000000000001" customHeight="1" x14ac:dyDescent="0.2">
      <c r="A21" s="1" t="s">
        <v>153</v>
      </c>
      <c r="F21" s="8"/>
      <c r="G21" s="27">
        <f>COUNTIF(D5:D13,"SÁNG")</f>
        <v>4</v>
      </c>
      <c r="H21" s="27">
        <f>COUNTIF(D5:D13,"CHIỀU")</f>
        <v>2</v>
      </c>
      <c r="I21" s="27">
        <f>COUNTIF(D1:D5,"TỐI")</f>
        <v>0</v>
      </c>
    </row>
    <row r="22" spans="1:9" ht="20.100000000000001" customHeight="1" x14ac:dyDescent="0.2">
      <c r="A22" s="1" t="s">
        <v>154</v>
      </c>
    </row>
    <row r="23" spans="1:9" ht="20.100000000000001" customHeight="1" x14ac:dyDescent="0.2">
      <c r="A23" s="1" t="s">
        <v>177</v>
      </c>
    </row>
    <row r="24" spans="1:9" ht="20.100000000000001" customHeight="1" x14ac:dyDescent="0.2">
      <c r="A24" s="1" t="s">
        <v>155</v>
      </c>
    </row>
    <row r="25" spans="1:9" ht="20.100000000000001" customHeight="1" x14ac:dyDescent="0.2">
      <c r="A25" s="1" t="s">
        <v>135</v>
      </c>
    </row>
    <row r="26" spans="1:9" ht="20.100000000000001" customHeight="1" x14ac:dyDescent="0.2">
      <c r="A26" s="9" t="s">
        <v>137</v>
      </c>
    </row>
    <row r="27" spans="1:9" ht="20.100000000000001" customHeight="1" x14ac:dyDescent="0.2">
      <c r="A27" s="1" t="s">
        <v>136</v>
      </c>
    </row>
  </sheetData>
  <mergeCells count="8">
    <mergeCell ref="E3:E4"/>
    <mergeCell ref="F3:G3"/>
    <mergeCell ref="A1:I1"/>
    <mergeCell ref="H3:H4"/>
    <mergeCell ref="A3:A4"/>
    <mergeCell ref="B3:B4"/>
    <mergeCell ref="C3:C4"/>
    <mergeCell ref="D3:D4"/>
  </mergeCells>
  <phoneticPr fontId="23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K24"/>
  <sheetViews>
    <sheetView tabSelected="1" zoomScaleNormal="100" workbookViewId="0">
      <selection activeCell="I15" sqref="I15"/>
    </sheetView>
  </sheetViews>
  <sheetFormatPr defaultColWidth="9.140625" defaultRowHeight="20.100000000000001" customHeight="1" x14ac:dyDescent="0.2"/>
  <cols>
    <col min="1" max="1" width="11.85546875" style="1" customWidth="1"/>
    <col min="2" max="2" width="12.85546875" style="1" customWidth="1"/>
    <col min="3" max="3" width="13.5703125" style="1" bestFit="1" customWidth="1"/>
    <col min="4" max="4" width="12.7109375" style="1" customWidth="1"/>
    <col min="5" max="5" width="10.85546875" style="1" bestFit="1" customWidth="1"/>
    <col min="6" max="8" width="6.7109375" style="1" customWidth="1"/>
    <col min="9" max="9" width="12.140625" style="1" bestFit="1" customWidth="1"/>
    <col min="10" max="10" width="13.140625" style="1" bestFit="1" customWidth="1"/>
    <col min="11" max="11" width="11" style="1" bestFit="1" customWidth="1"/>
    <col min="12" max="16384" width="9.140625" style="1"/>
  </cols>
  <sheetData>
    <row r="1" spans="1:11" ht="29.25" customHeight="1" x14ac:dyDescent="0.35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</row>
    <row r="2" spans="1:11" s="24" customFormat="1" ht="20.100000000000001" customHeight="1" x14ac:dyDescent="0.25">
      <c r="A2" s="40" t="s">
        <v>1</v>
      </c>
      <c r="B2" s="40" t="s">
        <v>2</v>
      </c>
      <c r="C2" s="40" t="s">
        <v>3</v>
      </c>
      <c r="D2" s="40" t="s">
        <v>5</v>
      </c>
      <c r="E2" s="40" t="s">
        <v>27</v>
      </c>
      <c r="F2" s="40" t="s">
        <v>6</v>
      </c>
      <c r="G2" s="40" t="s">
        <v>7</v>
      </c>
      <c r="H2" s="40" t="s">
        <v>8</v>
      </c>
      <c r="I2" s="40" t="s">
        <v>28</v>
      </c>
      <c r="J2" s="40" t="s">
        <v>9</v>
      </c>
      <c r="K2" s="40" t="s">
        <v>10</v>
      </c>
    </row>
    <row r="3" spans="1:11" ht="20.100000000000001" customHeight="1" x14ac:dyDescent="0.2">
      <c r="A3" s="3">
        <v>1</v>
      </c>
      <c r="B3" s="4" t="s">
        <v>32</v>
      </c>
      <c r="C3" s="34" t="str">
        <f>IF(LEFT(B3,2)="BD","BỘ ĐỘI",IF(LEFT(B3,2)="HS","HỌC SINH","CON LIỆT SĨ"))</f>
        <v>BỘ ĐỘI</v>
      </c>
      <c r="D3" s="32" t="str">
        <f>"KHU VỰC -"&amp; RIGHT(B3,1)</f>
        <v>KHU VỰC -1</v>
      </c>
      <c r="E3" s="27" t="str">
        <f>"NGÀNH" &amp; MID(B3,3,1)</f>
        <v>NGÀNHA</v>
      </c>
      <c r="F3" s="2">
        <v>9</v>
      </c>
      <c r="G3" s="2">
        <v>7.5</v>
      </c>
      <c r="H3" s="2">
        <v>0</v>
      </c>
      <c r="I3" s="2"/>
      <c r="J3" s="27" t="s">
        <v>141</v>
      </c>
      <c r="K3" s="27" t="s">
        <v>35</v>
      </c>
    </row>
    <row r="4" spans="1:11" ht="20.100000000000001" customHeight="1" x14ac:dyDescent="0.2">
      <c r="A4" s="3">
        <v>2</v>
      </c>
      <c r="B4" s="2" t="s">
        <v>11</v>
      </c>
      <c r="C4" s="34" t="str">
        <f t="shared" ref="C4:C10" si="0">IF(LEFT(B4,2)="BD","BỘ ĐỘI",IF(LEFT(B4,2)="HS","HỌC SINH","CON LIỆT SĨ"))</f>
        <v>HỌC SINH</v>
      </c>
      <c r="D4" s="32" t="str">
        <f t="shared" ref="D4:D10" si="1">"KHU VỰC -"&amp; RIGHT(B4,1)</f>
        <v>KHU VỰC -3</v>
      </c>
      <c r="E4" s="27" t="str">
        <f t="shared" ref="E4:E10" si="2">"NGÀNH" &amp;MID(B4,3,1)</f>
        <v>NGÀNHA</v>
      </c>
      <c r="F4" s="2">
        <v>6.5</v>
      </c>
      <c r="G4" s="2">
        <v>7</v>
      </c>
      <c r="H4" s="2">
        <v>6.5</v>
      </c>
      <c r="I4" s="2"/>
      <c r="J4" s="27"/>
      <c r="K4" s="2"/>
    </row>
    <row r="5" spans="1:11" ht="20.100000000000001" customHeight="1" x14ac:dyDescent="0.2">
      <c r="A5" s="3">
        <v>3</v>
      </c>
      <c r="B5" s="2" t="s">
        <v>12</v>
      </c>
      <c r="C5" s="34" t="str">
        <f t="shared" si="0"/>
        <v>CON LIỆT SĨ</v>
      </c>
      <c r="D5" s="32" t="str">
        <f t="shared" si="1"/>
        <v>KHU VỰC -3</v>
      </c>
      <c r="E5" s="27" t="str">
        <f t="shared" si="2"/>
        <v>NGÀNHC</v>
      </c>
      <c r="F5" s="2">
        <v>4.5</v>
      </c>
      <c r="G5" s="2">
        <v>4</v>
      </c>
      <c r="H5" s="2">
        <v>5</v>
      </c>
      <c r="I5" s="2"/>
      <c r="J5" s="27"/>
      <c r="K5" s="2"/>
    </row>
    <row r="6" spans="1:11" ht="20.100000000000001" customHeight="1" x14ac:dyDescent="0.2">
      <c r="A6" s="3">
        <v>4</v>
      </c>
      <c r="B6" s="2" t="s">
        <v>13</v>
      </c>
      <c r="C6" s="34" t="str">
        <f t="shared" si="0"/>
        <v>HỌC SINH</v>
      </c>
      <c r="D6" s="32" t="str">
        <f t="shared" si="1"/>
        <v>KHU VỰC -2</v>
      </c>
      <c r="E6" s="27" t="str">
        <f t="shared" si="2"/>
        <v>NGÀNHB</v>
      </c>
      <c r="F6" s="2">
        <v>6</v>
      </c>
      <c r="G6" s="2">
        <v>8.5</v>
      </c>
      <c r="H6" s="2">
        <v>5.5</v>
      </c>
      <c r="I6" s="2"/>
      <c r="J6" s="27"/>
      <c r="K6" s="2"/>
    </row>
    <row r="7" spans="1:11" ht="20.100000000000001" customHeight="1" x14ac:dyDescent="0.2">
      <c r="A7" s="3">
        <v>5</v>
      </c>
      <c r="B7" s="2" t="s">
        <v>14</v>
      </c>
      <c r="C7" s="34" t="str">
        <f t="shared" si="0"/>
        <v>CON LIỆT SĨ</v>
      </c>
      <c r="D7" s="32" t="str">
        <f t="shared" si="1"/>
        <v>KHU VỰC -1</v>
      </c>
      <c r="E7" s="27" t="str">
        <f t="shared" si="2"/>
        <v>NGÀNHB</v>
      </c>
      <c r="F7" s="2">
        <v>9</v>
      </c>
      <c r="G7" s="2">
        <v>5</v>
      </c>
      <c r="H7" s="2">
        <v>5.5</v>
      </c>
      <c r="I7" s="2"/>
      <c r="J7" s="27"/>
      <c r="K7" s="2"/>
    </row>
    <row r="8" spans="1:11" ht="20.100000000000001" customHeight="1" x14ac:dyDescent="0.2">
      <c r="A8" s="3">
        <v>6</v>
      </c>
      <c r="B8" s="2" t="s">
        <v>15</v>
      </c>
      <c r="C8" s="34" t="str">
        <f t="shared" si="0"/>
        <v>BỘ ĐỘI</v>
      </c>
      <c r="D8" s="32" t="str">
        <f t="shared" si="1"/>
        <v>KHU VỰC -3</v>
      </c>
      <c r="E8" s="27" t="str">
        <f t="shared" si="2"/>
        <v>NGÀNHB</v>
      </c>
      <c r="F8" s="2">
        <v>6.5</v>
      </c>
      <c r="G8" s="2">
        <v>6.5</v>
      </c>
      <c r="H8" s="2">
        <v>5.5</v>
      </c>
      <c r="I8" s="2"/>
      <c r="J8" s="27"/>
      <c r="K8" s="2"/>
    </row>
    <row r="9" spans="1:11" ht="20.100000000000001" customHeight="1" x14ac:dyDescent="0.2">
      <c r="A9" s="3">
        <v>7</v>
      </c>
      <c r="B9" s="2" t="s">
        <v>16</v>
      </c>
      <c r="C9" s="34" t="str">
        <f t="shared" si="0"/>
        <v>HỌC SINH</v>
      </c>
      <c r="D9" s="32" t="str">
        <f t="shared" si="1"/>
        <v>KHU VỰC -2</v>
      </c>
      <c r="E9" s="27" t="str">
        <f t="shared" si="2"/>
        <v>NGÀNHA</v>
      </c>
      <c r="F9" s="2">
        <v>8</v>
      </c>
      <c r="G9" s="2">
        <v>7.5</v>
      </c>
      <c r="H9" s="2">
        <v>3</v>
      </c>
      <c r="I9" s="2"/>
      <c r="J9" s="27"/>
      <c r="K9" s="2"/>
    </row>
    <row r="10" spans="1:11" ht="20.100000000000001" customHeight="1" x14ac:dyDescent="0.2">
      <c r="A10" s="3">
        <v>8</v>
      </c>
      <c r="B10" s="2" t="s">
        <v>17</v>
      </c>
      <c r="C10" s="34" t="str">
        <f t="shared" si="0"/>
        <v>CON LIỆT SĨ</v>
      </c>
      <c r="D10" s="32" t="str">
        <f t="shared" si="1"/>
        <v>KHU VỰC -2</v>
      </c>
      <c r="E10" s="27" t="str">
        <f t="shared" si="2"/>
        <v>NGÀNHC</v>
      </c>
      <c r="F10" s="2">
        <v>6.5</v>
      </c>
      <c r="G10" s="2">
        <v>5.5</v>
      </c>
      <c r="H10" s="2">
        <v>3</v>
      </c>
      <c r="I10" s="2"/>
      <c r="J10" s="27"/>
      <c r="K10" s="2"/>
    </row>
    <row r="12" spans="1:11" ht="20.100000000000001" customHeight="1" x14ac:dyDescent="0.2">
      <c r="A12" s="26" t="s">
        <v>18</v>
      </c>
      <c r="D12" s="26" t="s">
        <v>26</v>
      </c>
      <c r="H12" s="26" t="s">
        <v>37</v>
      </c>
    </row>
    <row r="13" spans="1:11" ht="32.25" customHeight="1" x14ac:dyDescent="0.2">
      <c r="A13" s="46" t="s">
        <v>19</v>
      </c>
      <c r="B13" s="46" t="s">
        <v>3</v>
      </c>
      <c r="C13" s="47"/>
      <c r="D13" s="46" t="s">
        <v>27</v>
      </c>
      <c r="E13" s="46" t="s">
        <v>28</v>
      </c>
      <c r="F13" s="65"/>
      <c r="G13" s="47"/>
      <c r="H13" s="46" t="s">
        <v>4</v>
      </c>
      <c r="I13" s="46" t="s">
        <v>38</v>
      </c>
      <c r="J13" s="46" t="s">
        <v>39</v>
      </c>
    </row>
    <row r="14" spans="1:11" ht="20.100000000000001" customHeight="1" x14ac:dyDescent="0.2">
      <c r="A14" s="2" t="s">
        <v>20</v>
      </c>
      <c r="B14" s="2" t="s">
        <v>23</v>
      </c>
      <c r="D14" s="5" t="s">
        <v>29</v>
      </c>
      <c r="E14" s="2">
        <v>26</v>
      </c>
      <c r="H14" s="2" t="s">
        <v>6</v>
      </c>
      <c r="I14" s="27">
        <f>SUMIF($D$3:$D$10,"KHU VỰC-1",$F$3:$F$10)</f>
        <v>0</v>
      </c>
      <c r="J14" s="27" t="s">
        <v>141</v>
      </c>
    </row>
    <row r="15" spans="1:11" ht="20.100000000000001" customHeight="1" x14ac:dyDescent="0.2">
      <c r="A15" s="2" t="s">
        <v>21</v>
      </c>
      <c r="B15" s="2" t="s">
        <v>24</v>
      </c>
      <c r="D15" s="5" t="s">
        <v>31</v>
      </c>
      <c r="E15" s="2">
        <v>25.5</v>
      </c>
      <c r="H15" s="2" t="s">
        <v>7</v>
      </c>
      <c r="I15" s="27" t="s">
        <v>141</v>
      </c>
      <c r="J15" s="27" t="s">
        <v>141</v>
      </c>
    </row>
    <row r="16" spans="1:11" ht="20.100000000000001" customHeight="1" x14ac:dyDescent="0.2">
      <c r="A16" s="2" t="s">
        <v>22</v>
      </c>
      <c r="B16" s="2" t="s">
        <v>25</v>
      </c>
      <c r="D16" s="5" t="s">
        <v>30</v>
      </c>
      <c r="E16" s="2">
        <v>20</v>
      </c>
      <c r="H16" s="2" t="s">
        <v>8</v>
      </c>
      <c r="I16" s="27" t="s">
        <v>141</v>
      </c>
      <c r="J16" s="27" t="s">
        <v>141</v>
      </c>
    </row>
    <row r="18" spans="1:10" ht="20.100000000000001" customHeight="1" x14ac:dyDescent="0.2">
      <c r="A18" s="6" t="s">
        <v>161</v>
      </c>
      <c r="B18" s="6"/>
      <c r="C18" s="6"/>
      <c r="D18" s="6"/>
      <c r="E18" s="6"/>
      <c r="F18" s="6"/>
      <c r="G18" s="6"/>
      <c r="H18" s="6"/>
      <c r="I18" s="6"/>
      <c r="J18" s="6"/>
    </row>
    <row r="19" spans="1:10" ht="20.100000000000001" customHeight="1" x14ac:dyDescent="0.2">
      <c r="A19" s="6" t="s">
        <v>82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 ht="20.100000000000001" customHeight="1" x14ac:dyDescent="0.2">
      <c r="A20" s="6"/>
      <c r="B20" s="6" t="s">
        <v>159</v>
      </c>
      <c r="C20" s="6"/>
      <c r="D20" s="6"/>
      <c r="E20" s="6"/>
      <c r="F20" s="6"/>
      <c r="G20" s="6"/>
      <c r="H20" s="6"/>
      <c r="I20" s="6"/>
      <c r="J20" s="6"/>
    </row>
    <row r="21" spans="1:10" ht="20.100000000000001" customHeight="1" x14ac:dyDescent="0.2">
      <c r="A21" s="6"/>
      <c r="B21" s="6" t="s">
        <v>160</v>
      </c>
      <c r="C21" s="6"/>
      <c r="D21" s="6"/>
      <c r="E21" s="6"/>
      <c r="F21" s="6"/>
      <c r="G21" s="6"/>
      <c r="H21" s="6"/>
      <c r="I21" s="6"/>
      <c r="J21" s="6"/>
    </row>
    <row r="22" spans="1:10" ht="20.100000000000001" customHeight="1" x14ac:dyDescent="0.2">
      <c r="A22" s="6" t="s">
        <v>178</v>
      </c>
      <c r="B22" s="6"/>
      <c r="C22" s="6"/>
      <c r="D22" s="6"/>
      <c r="E22" s="6"/>
      <c r="F22" s="6"/>
      <c r="G22" s="6"/>
      <c r="H22" s="6"/>
      <c r="I22" s="6"/>
      <c r="J22" s="6"/>
    </row>
    <row r="23" spans="1:10" ht="20.100000000000001" customHeight="1" x14ac:dyDescent="0.2">
      <c r="A23" s="25" t="s">
        <v>138</v>
      </c>
      <c r="B23" s="6"/>
      <c r="C23" s="6"/>
      <c r="D23" s="6"/>
      <c r="E23" s="6"/>
      <c r="F23" s="6"/>
      <c r="G23" s="6"/>
      <c r="H23" s="6"/>
      <c r="I23" s="6"/>
      <c r="J23" s="6"/>
    </row>
    <row r="24" spans="1:10" ht="20.100000000000001" customHeight="1" x14ac:dyDescent="0.2">
      <c r="A24" s="6" t="s">
        <v>83</v>
      </c>
      <c r="B24" s="6"/>
      <c r="C24" s="6"/>
      <c r="D24" s="6"/>
      <c r="E24" s="6"/>
      <c r="F24" s="6"/>
      <c r="G24" s="6"/>
      <c r="H24" s="6"/>
      <c r="I24" s="6"/>
      <c r="J24" s="6"/>
    </row>
  </sheetData>
  <mergeCells count="1">
    <mergeCell ref="A1:J1"/>
  </mergeCells>
  <phoneticPr fontId="23" type="noConversion"/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I15"/>
  <sheetViews>
    <sheetView zoomScaleNormal="100" workbookViewId="0">
      <selection activeCell="F3" sqref="F3"/>
    </sheetView>
  </sheetViews>
  <sheetFormatPr defaultColWidth="9.140625" defaultRowHeight="14.25" x14ac:dyDescent="0.2"/>
  <cols>
    <col min="1" max="1" width="9.140625" style="50"/>
    <col min="2" max="2" width="14.85546875" style="50" customWidth="1"/>
    <col min="3" max="3" width="12" style="50" customWidth="1"/>
    <col min="4" max="6" width="9.140625" style="50"/>
    <col min="7" max="7" width="14" style="50" customWidth="1"/>
    <col min="8" max="8" width="17.42578125" style="50" customWidth="1"/>
    <col min="9" max="16384" width="9.140625" style="50"/>
  </cols>
  <sheetData>
    <row r="1" spans="1:9" ht="22.5" x14ac:dyDescent="0.3">
      <c r="A1" s="76" t="s">
        <v>194</v>
      </c>
      <c r="B1" s="76"/>
      <c r="C1" s="76"/>
      <c r="D1" s="76"/>
      <c r="E1" s="76"/>
      <c r="F1" s="76"/>
      <c r="G1" s="76"/>
      <c r="H1" s="76"/>
      <c r="I1" s="76"/>
    </row>
    <row r="2" spans="1:9" ht="60" customHeight="1" x14ac:dyDescent="0.2">
      <c r="A2" s="48" t="s">
        <v>185</v>
      </c>
      <c r="B2" s="48" t="s">
        <v>186</v>
      </c>
      <c r="C2" s="49" t="s">
        <v>189</v>
      </c>
      <c r="D2" s="49" t="s">
        <v>190</v>
      </c>
      <c r="E2" s="49" t="s">
        <v>191</v>
      </c>
      <c r="F2" s="49" t="s">
        <v>192</v>
      </c>
      <c r="G2" s="49" t="s">
        <v>193</v>
      </c>
      <c r="H2" s="49" t="s">
        <v>187</v>
      </c>
      <c r="I2" s="48" t="s">
        <v>188</v>
      </c>
    </row>
    <row r="3" spans="1:9" x14ac:dyDescent="0.2">
      <c r="A3" s="51">
        <v>1</v>
      </c>
      <c r="B3" s="52" t="s">
        <v>77</v>
      </c>
      <c r="C3" s="51" t="s">
        <v>29</v>
      </c>
      <c r="D3" s="51">
        <v>9</v>
      </c>
      <c r="E3" s="51">
        <v>10</v>
      </c>
      <c r="F3" s="53"/>
      <c r="G3" s="54"/>
      <c r="H3" s="54"/>
      <c r="I3" s="54"/>
    </row>
    <row r="4" spans="1:9" x14ac:dyDescent="0.2">
      <c r="A4" s="51">
        <v>2</v>
      </c>
      <c r="B4" s="52" t="s">
        <v>78</v>
      </c>
      <c r="C4" s="51" t="s">
        <v>31</v>
      </c>
      <c r="D4" s="51">
        <v>8</v>
      </c>
      <c r="E4" s="51">
        <v>10</v>
      </c>
      <c r="F4" s="53"/>
      <c r="G4" s="54"/>
      <c r="H4" s="54"/>
      <c r="I4" s="54"/>
    </row>
    <row r="5" spans="1:9" x14ac:dyDescent="0.2">
      <c r="A5" s="51">
        <v>3</v>
      </c>
      <c r="B5" s="52" t="s">
        <v>195</v>
      </c>
      <c r="C5" s="51" t="s">
        <v>31</v>
      </c>
      <c r="D5" s="51">
        <v>5</v>
      </c>
      <c r="E5" s="51">
        <v>6</v>
      </c>
      <c r="F5" s="53"/>
      <c r="G5" s="54"/>
      <c r="H5" s="54"/>
      <c r="I5" s="54"/>
    </row>
    <row r="6" spans="1:9" x14ac:dyDescent="0.2">
      <c r="A6" s="51">
        <v>4</v>
      </c>
      <c r="B6" s="52" t="s">
        <v>79</v>
      </c>
      <c r="C6" s="51" t="s">
        <v>29</v>
      </c>
      <c r="D6" s="51">
        <v>8</v>
      </c>
      <c r="E6" s="51">
        <v>2</v>
      </c>
      <c r="F6" s="53"/>
      <c r="G6" s="54"/>
      <c r="H6" s="54"/>
      <c r="I6" s="54"/>
    </row>
    <row r="7" spans="1:9" x14ac:dyDescent="0.2">
      <c r="A7" s="51">
        <v>5</v>
      </c>
      <c r="B7" s="52" t="s">
        <v>80</v>
      </c>
      <c r="C7" s="51" t="s">
        <v>31</v>
      </c>
      <c r="D7" s="51">
        <v>10</v>
      </c>
      <c r="E7" s="51">
        <v>9</v>
      </c>
      <c r="F7" s="53"/>
      <c r="G7" s="54"/>
      <c r="H7" s="54"/>
      <c r="I7" s="54"/>
    </row>
    <row r="9" spans="1:9" x14ac:dyDescent="0.2">
      <c r="A9" s="55"/>
      <c r="B9" s="55"/>
      <c r="C9" s="55"/>
      <c r="D9" s="55"/>
      <c r="E9" s="55"/>
      <c r="F9" s="55"/>
      <c r="G9" s="55"/>
      <c r="H9" s="55"/>
    </row>
    <row r="10" spans="1:9" ht="15" x14ac:dyDescent="0.2">
      <c r="A10" s="56" t="s">
        <v>181</v>
      </c>
      <c r="B10" s="56"/>
      <c r="C10" s="55"/>
      <c r="D10" s="55"/>
      <c r="E10" s="55"/>
      <c r="F10" s="55"/>
      <c r="G10" s="55"/>
      <c r="H10" s="55"/>
    </row>
    <row r="11" spans="1:9" ht="15" x14ac:dyDescent="0.2">
      <c r="A11" s="56" t="s">
        <v>182</v>
      </c>
      <c r="B11" s="56"/>
      <c r="C11" s="55"/>
      <c r="D11" s="55"/>
      <c r="E11" s="55"/>
      <c r="F11" s="55"/>
      <c r="G11" s="55"/>
      <c r="H11" s="55"/>
    </row>
    <row r="12" spans="1:9" ht="15" x14ac:dyDescent="0.2">
      <c r="A12" s="56" t="s">
        <v>183</v>
      </c>
      <c r="B12" s="56"/>
      <c r="C12" s="55"/>
      <c r="D12" s="55"/>
      <c r="E12" s="55"/>
      <c r="F12" s="55"/>
      <c r="G12" s="55"/>
      <c r="H12" s="55"/>
    </row>
    <row r="13" spans="1:9" ht="15" x14ac:dyDescent="0.2">
      <c r="A13" s="57" t="s">
        <v>184</v>
      </c>
      <c r="B13" s="58"/>
    </row>
    <row r="14" spans="1:9" ht="47.25" customHeight="1" x14ac:dyDescent="0.2">
      <c r="A14" s="59" t="s">
        <v>149</v>
      </c>
      <c r="B14" s="60" t="s">
        <v>156</v>
      </c>
      <c r="C14" s="61" t="s">
        <v>150</v>
      </c>
      <c r="D14" s="77" t="s">
        <v>158</v>
      </c>
      <c r="E14" s="77"/>
    </row>
    <row r="15" spans="1:9" x14ac:dyDescent="0.2">
      <c r="A15" s="62" t="s">
        <v>34</v>
      </c>
      <c r="B15" s="62" t="s">
        <v>157</v>
      </c>
      <c r="C15" s="63" t="s">
        <v>141</v>
      </c>
      <c r="D15" s="78" t="s">
        <v>33</v>
      </c>
      <c r="E15" s="78"/>
    </row>
  </sheetData>
  <mergeCells count="3">
    <mergeCell ref="A1:I1"/>
    <mergeCell ref="D14:E14"/>
    <mergeCell ref="D15:E15"/>
  </mergeCells>
  <phoneticPr fontId="23" type="noConversion"/>
  <pageMargins left="0.7" right="0.7" top="0.75" bottom="0.75" header="0.3" footer="0.3"/>
  <pageSetup orientation="portrait" horizontalDpi="200" verticalDpi="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K29"/>
  <sheetViews>
    <sheetView zoomScaleNormal="100" workbookViewId="0">
      <selection activeCell="L15" sqref="L1:L15"/>
    </sheetView>
  </sheetViews>
  <sheetFormatPr defaultColWidth="9.140625" defaultRowHeight="20.100000000000001" customHeight="1" x14ac:dyDescent="0.2"/>
  <cols>
    <col min="1" max="1" width="9.140625" style="1" customWidth="1"/>
    <col min="2" max="2" width="12.85546875" style="1" customWidth="1"/>
    <col min="3" max="3" width="12.7109375" style="1" customWidth="1"/>
    <col min="4" max="4" width="10.7109375" style="1" bestFit="1" customWidth="1"/>
    <col min="5" max="5" width="9.7109375" style="1" bestFit="1" customWidth="1"/>
    <col min="6" max="6" width="9.140625" style="1" customWidth="1"/>
    <col min="7" max="7" width="10.85546875" style="1" bestFit="1" customWidth="1"/>
    <col min="8" max="8" width="13.28515625" style="1" customWidth="1"/>
    <col min="9" max="9" width="10.7109375" style="1" bestFit="1" customWidth="1"/>
    <col min="10" max="10" width="9.5703125" style="1" customWidth="1"/>
    <col min="11" max="16384" width="9.140625" style="1"/>
  </cols>
  <sheetData>
    <row r="1" spans="1:11" ht="28.5" customHeight="1" x14ac:dyDescent="0.2">
      <c r="A1" s="80" t="s">
        <v>40</v>
      </c>
      <c r="B1" s="80"/>
      <c r="C1" s="80"/>
      <c r="D1" s="80"/>
      <c r="E1" s="80"/>
      <c r="F1" s="80"/>
      <c r="G1" s="80"/>
      <c r="H1" s="80"/>
      <c r="I1" s="80"/>
      <c r="J1" s="80"/>
    </row>
    <row r="2" spans="1:11" ht="24" customHeight="1" x14ac:dyDescent="0.2">
      <c r="A2" s="40" t="s">
        <v>1</v>
      </c>
      <c r="B2" s="40" t="s">
        <v>41</v>
      </c>
      <c r="C2" s="40" t="s">
        <v>42</v>
      </c>
      <c r="D2" s="40" t="s">
        <v>43</v>
      </c>
      <c r="E2" s="40" t="s">
        <v>44</v>
      </c>
      <c r="F2" s="40" t="s">
        <v>45</v>
      </c>
      <c r="G2" s="40" t="s">
        <v>46</v>
      </c>
      <c r="H2" s="40" t="s">
        <v>180</v>
      </c>
      <c r="I2" s="42" t="s">
        <v>73</v>
      </c>
      <c r="J2" s="42" t="s">
        <v>75</v>
      </c>
    </row>
    <row r="3" spans="1:11" ht="20.100000000000001" customHeight="1" x14ac:dyDescent="0.2">
      <c r="A3" s="5">
        <v>1</v>
      </c>
      <c r="B3" s="4" t="s">
        <v>76</v>
      </c>
      <c r="C3" s="2"/>
      <c r="D3" s="5">
        <v>20</v>
      </c>
      <c r="E3" s="2">
        <v>1400</v>
      </c>
      <c r="F3" s="27"/>
      <c r="G3" s="32" t="s">
        <v>34</v>
      </c>
      <c r="H3" s="27" t="s">
        <v>34</v>
      </c>
      <c r="I3" s="27" t="s">
        <v>36</v>
      </c>
      <c r="J3" s="27" t="s">
        <v>36</v>
      </c>
    </row>
    <row r="4" spans="1:11" ht="20.100000000000001" customHeight="1" x14ac:dyDescent="0.2">
      <c r="A4" s="5">
        <v>2</v>
      </c>
      <c r="B4" s="2" t="s">
        <v>48</v>
      </c>
      <c r="C4" s="2"/>
      <c r="D4" s="5">
        <v>40</v>
      </c>
      <c r="E4" s="2">
        <v>1600</v>
      </c>
      <c r="F4" s="27"/>
      <c r="G4" s="2"/>
      <c r="H4" s="2"/>
      <c r="I4" s="2"/>
      <c r="J4" s="2"/>
    </row>
    <row r="5" spans="1:11" ht="20.100000000000001" customHeight="1" x14ac:dyDescent="0.2">
      <c r="A5" s="5">
        <v>3</v>
      </c>
      <c r="B5" s="2" t="s">
        <v>49</v>
      </c>
      <c r="C5" s="2"/>
      <c r="D5" s="5">
        <v>35</v>
      </c>
      <c r="E5" s="2">
        <v>1800</v>
      </c>
      <c r="F5" s="27"/>
      <c r="G5" s="2"/>
      <c r="H5" s="2"/>
      <c r="I5" s="2"/>
      <c r="J5" s="2"/>
    </row>
    <row r="6" spans="1:11" ht="20.100000000000001" customHeight="1" x14ac:dyDescent="0.2">
      <c r="A6" s="5">
        <v>4</v>
      </c>
      <c r="B6" s="2" t="s">
        <v>50</v>
      </c>
      <c r="C6" s="2"/>
      <c r="D6" s="5">
        <v>80</v>
      </c>
      <c r="E6" s="2">
        <v>1400</v>
      </c>
      <c r="F6" s="27"/>
      <c r="G6" s="2"/>
      <c r="H6" s="2"/>
      <c r="I6" s="2"/>
      <c r="J6" s="2"/>
    </row>
    <row r="7" spans="1:11" ht="20.100000000000001" customHeight="1" x14ac:dyDescent="0.2">
      <c r="A7" s="5">
        <v>5</v>
      </c>
      <c r="B7" s="2" t="s">
        <v>51</v>
      </c>
      <c r="C7" s="2"/>
      <c r="D7" s="5">
        <v>80</v>
      </c>
      <c r="E7" s="2">
        <v>2000</v>
      </c>
      <c r="F7" s="27"/>
      <c r="G7" s="2"/>
      <c r="H7" s="2"/>
      <c r="I7" s="2"/>
      <c r="J7" s="2"/>
    </row>
    <row r="8" spans="1:11" ht="20.100000000000001" customHeight="1" x14ac:dyDescent="0.2">
      <c r="A8" s="5">
        <v>6</v>
      </c>
      <c r="B8" s="2" t="s">
        <v>52</v>
      </c>
      <c r="C8" s="2"/>
      <c r="D8" s="5">
        <v>35</v>
      </c>
      <c r="E8" s="2">
        <v>2300</v>
      </c>
      <c r="F8" s="27"/>
      <c r="G8" s="2"/>
      <c r="H8" s="2"/>
      <c r="I8" s="2"/>
      <c r="J8" s="2"/>
    </row>
    <row r="9" spans="1:11" ht="20.100000000000001" customHeight="1" x14ac:dyDescent="0.2">
      <c r="A9" s="5">
        <v>7</v>
      </c>
      <c r="B9" s="2" t="s">
        <v>53</v>
      </c>
      <c r="C9" s="2"/>
      <c r="D9" s="5">
        <v>50</v>
      </c>
      <c r="E9" s="2">
        <v>1800</v>
      </c>
      <c r="F9" s="27"/>
      <c r="G9" s="2"/>
      <c r="H9" s="2"/>
      <c r="I9" s="2"/>
      <c r="J9" s="2"/>
    </row>
    <row r="10" spans="1:11" ht="20.100000000000001" customHeight="1" x14ac:dyDescent="0.2">
      <c r="A10" s="5">
        <v>8</v>
      </c>
      <c r="B10" s="2" t="s">
        <v>54</v>
      </c>
      <c r="C10" s="2"/>
      <c r="D10" s="5">
        <v>70</v>
      </c>
      <c r="E10" s="2">
        <v>2000</v>
      </c>
      <c r="F10" s="27"/>
      <c r="G10" s="2"/>
      <c r="H10" s="2"/>
      <c r="I10" s="2"/>
      <c r="J10" s="2"/>
    </row>
    <row r="12" spans="1:11" ht="20.100000000000001" customHeight="1" x14ac:dyDescent="0.2">
      <c r="A12" s="1" t="s">
        <v>18</v>
      </c>
      <c r="F12" s="1" t="s">
        <v>26</v>
      </c>
      <c r="I12" s="1" t="s">
        <v>71</v>
      </c>
    </row>
    <row r="13" spans="1:11" ht="20.100000000000001" customHeight="1" x14ac:dyDescent="0.2">
      <c r="A13" s="79" t="s">
        <v>55</v>
      </c>
      <c r="B13" s="79" t="s">
        <v>42</v>
      </c>
      <c r="C13" s="79" t="s">
        <v>44</v>
      </c>
      <c r="D13" s="79"/>
      <c r="F13" s="41" t="s">
        <v>66</v>
      </c>
      <c r="G13" s="41" t="s">
        <v>67</v>
      </c>
      <c r="I13" s="41" t="s">
        <v>72</v>
      </c>
      <c r="J13" s="41" t="s">
        <v>64</v>
      </c>
      <c r="K13" s="41" t="s">
        <v>65</v>
      </c>
    </row>
    <row r="14" spans="1:11" ht="20.100000000000001" customHeight="1" x14ac:dyDescent="0.2">
      <c r="A14" s="79"/>
      <c r="B14" s="79"/>
      <c r="C14" s="40" t="s">
        <v>64</v>
      </c>
      <c r="D14" s="40" t="s">
        <v>65</v>
      </c>
      <c r="F14" s="5" t="s">
        <v>68</v>
      </c>
      <c r="G14" s="2" t="s">
        <v>69</v>
      </c>
      <c r="I14" s="2" t="s">
        <v>60</v>
      </c>
      <c r="J14" s="27" t="s">
        <v>35</v>
      </c>
      <c r="K14" s="27" t="s">
        <v>35</v>
      </c>
    </row>
    <row r="15" spans="1:11" ht="20.100000000000001" customHeight="1" x14ac:dyDescent="0.2">
      <c r="A15" s="5" t="s">
        <v>56</v>
      </c>
      <c r="B15" s="2" t="s">
        <v>60</v>
      </c>
      <c r="C15" s="2">
        <v>1400</v>
      </c>
      <c r="D15" s="2">
        <v>1800</v>
      </c>
      <c r="F15" s="5" t="s">
        <v>30</v>
      </c>
      <c r="G15" s="2" t="s">
        <v>70</v>
      </c>
      <c r="I15" s="2" t="s">
        <v>61</v>
      </c>
      <c r="J15" s="27" t="s">
        <v>35</v>
      </c>
      <c r="K15" s="27" t="s">
        <v>35</v>
      </c>
    </row>
    <row r="16" spans="1:11" ht="20.100000000000001" customHeight="1" x14ac:dyDescent="0.2">
      <c r="A16" s="5" t="s">
        <v>57</v>
      </c>
      <c r="B16" s="2" t="s">
        <v>61</v>
      </c>
      <c r="C16" s="2">
        <v>1600</v>
      </c>
      <c r="D16" s="2">
        <v>2000</v>
      </c>
    </row>
    <row r="17" spans="1:4" ht="20.100000000000001" customHeight="1" x14ac:dyDescent="0.2">
      <c r="A17" s="5" t="s">
        <v>58</v>
      </c>
      <c r="B17" s="2" t="s">
        <v>62</v>
      </c>
      <c r="C17" s="2">
        <v>1800</v>
      </c>
      <c r="D17" s="2">
        <v>2300</v>
      </c>
    </row>
    <row r="18" spans="1:4" ht="20.100000000000001" customHeight="1" x14ac:dyDescent="0.2">
      <c r="A18" s="5" t="s">
        <v>59</v>
      </c>
      <c r="B18" s="2" t="s">
        <v>63</v>
      </c>
      <c r="C18" s="2">
        <v>2000</v>
      </c>
      <c r="D18" s="2">
        <v>2500</v>
      </c>
    </row>
    <row r="20" spans="1:4" ht="20.100000000000001" customHeight="1" x14ac:dyDescent="0.2">
      <c r="A20" s="23" t="s">
        <v>133</v>
      </c>
    </row>
    <row r="21" spans="1:4" ht="20.100000000000001" customHeight="1" x14ac:dyDescent="0.2">
      <c r="A21" s="23"/>
      <c r="B21" s="1" t="s">
        <v>179</v>
      </c>
    </row>
    <row r="22" spans="1:4" ht="20.100000000000001" customHeight="1" x14ac:dyDescent="0.2">
      <c r="B22" s="1" t="s">
        <v>151</v>
      </c>
    </row>
    <row r="23" spans="1:4" ht="20.100000000000001" customHeight="1" x14ac:dyDescent="0.2">
      <c r="B23" s="1" t="s">
        <v>84</v>
      </c>
      <c r="C23" s="1" t="s">
        <v>152</v>
      </c>
    </row>
    <row r="24" spans="1:4" ht="20.100000000000001" customHeight="1" x14ac:dyDescent="0.2">
      <c r="A24" s="1" t="s">
        <v>81</v>
      </c>
    </row>
    <row r="25" spans="1:4" ht="20.100000000000001" customHeight="1" x14ac:dyDescent="0.2">
      <c r="A25" s="1" t="s">
        <v>146</v>
      </c>
    </row>
    <row r="26" spans="1:4" ht="20.100000000000001" customHeight="1" x14ac:dyDescent="0.2">
      <c r="A26" s="1" t="s">
        <v>148</v>
      </c>
    </row>
    <row r="27" spans="1:4" ht="20.100000000000001" customHeight="1" x14ac:dyDescent="0.2">
      <c r="A27" s="1" t="s">
        <v>147</v>
      </c>
    </row>
    <row r="28" spans="1:4" ht="20.100000000000001" customHeight="1" x14ac:dyDescent="0.2">
      <c r="A28" s="26" t="s">
        <v>139</v>
      </c>
    </row>
    <row r="29" spans="1:4" ht="20.100000000000001" customHeight="1" x14ac:dyDescent="0.2">
      <c r="A29" s="1" t="s">
        <v>134</v>
      </c>
    </row>
  </sheetData>
  <mergeCells count="4">
    <mergeCell ref="C13:D13"/>
    <mergeCell ref="A13:A14"/>
    <mergeCell ref="B13:B14"/>
    <mergeCell ref="A1:J1"/>
  </mergeCells>
  <phoneticPr fontId="23" type="noConversion"/>
  <pageMargins left="0.7" right="0.7" top="0.75" bottom="0.75" header="0.3" footer="0.3"/>
  <pageSetup orientation="portrait" horizontalDpi="2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L33"/>
  <sheetViews>
    <sheetView workbookViewId="0">
      <selection activeCell="B31" sqref="B31"/>
    </sheetView>
  </sheetViews>
  <sheetFormatPr defaultColWidth="9.140625" defaultRowHeight="12.75" x14ac:dyDescent="0.2"/>
  <cols>
    <col min="1" max="1" width="9.140625" style="1" customWidth="1"/>
    <col min="2" max="2" width="7.5703125" style="1" customWidth="1"/>
    <col min="3" max="3" width="10.140625" style="1" bestFit="1" customWidth="1"/>
    <col min="4" max="4" width="8.28515625" style="1" customWidth="1"/>
    <col min="5" max="16384" width="9.140625" style="1"/>
  </cols>
  <sheetData>
    <row r="1" spans="1:11" ht="23.25" x14ac:dyDescent="0.35">
      <c r="A1" s="84" t="s">
        <v>121</v>
      </c>
      <c r="B1" s="84"/>
      <c r="C1" s="84"/>
      <c r="D1" s="84"/>
      <c r="E1" s="84"/>
      <c r="F1" s="84"/>
      <c r="G1" s="84"/>
      <c r="H1" s="84"/>
      <c r="I1" s="84"/>
      <c r="J1" s="84"/>
      <c r="K1" s="84"/>
    </row>
    <row r="2" spans="1:11" x14ac:dyDescent="0.2">
      <c r="A2" s="82" t="s">
        <v>1</v>
      </c>
      <c r="B2" s="85" t="s">
        <v>101</v>
      </c>
      <c r="C2" s="86"/>
      <c r="D2" s="43" t="s">
        <v>102</v>
      </c>
      <c r="E2" s="81" t="s">
        <v>116</v>
      </c>
      <c r="F2" s="81"/>
      <c r="G2" s="81"/>
      <c r="H2" s="81"/>
      <c r="I2" s="43" t="s">
        <v>111</v>
      </c>
      <c r="J2" s="43" t="s">
        <v>112</v>
      </c>
      <c r="K2" s="43" t="s">
        <v>115</v>
      </c>
    </row>
    <row r="3" spans="1:11" x14ac:dyDescent="0.2">
      <c r="A3" s="83"/>
      <c r="B3" s="44" t="s">
        <v>104</v>
      </c>
      <c r="C3" s="44" t="s">
        <v>105</v>
      </c>
      <c r="D3" s="45" t="s">
        <v>103</v>
      </c>
      <c r="E3" s="44" t="s">
        <v>106</v>
      </c>
      <c r="F3" s="44" t="s">
        <v>107</v>
      </c>
      <c r="G3" s="44" t="s">
        <v>108</v>
      </c>
      <c r="H3" s="44" t="s">
        <v>109</v>
      </c>
      <c r="I3" s="45" t="s">
        <v>110</v>
      </c>
      <c r="J3" s="45" t="s">
        <v>113</v>
      </c>
      <c r="K3" s="45" t="s">
        <v>114</v>
      </c>
    </row>
    <row r="4" spans="1:11" x14ac:dyDescent="0.2">
      <c r="A4" s="5">
        <v>1</v>
      </c>
      <c r="B4" s="2">
        <v>50</v>
      </c>
      <c r="C4" s="2">
        <v>230</v>
      </c>
      <c r="D4" s="31"/>
      <c r="E4" s="31"/>
      <c r="F4" s="31"/>
      <c r="G4" s="31"/>
      <c r="H4" s="31"/>
      <c r="I4" s="31" t="s">
        <v>141</v>
      </c>
      <c r="J4" s="27" t="s">
        <v>34</v>
      </c>
      <c r="K4" s="27" t="s">
        <v>34</v>
      </c>
    </row>
    <row r="5" spans="1:11" x14ac:dyDescent="0.2">
      <c r="A5" s="5">
        <v>2</v>
      </c>
      <c r="B5" s="2">
        <v>76</v>
      </c>
      <c r="C5" s="2">
        <v>155</v>
      </c>
      <c r="D5" s="31"/>
      <c r="E5" s="31"/>
      <c r="F5" s="31"/>
      <c r="G5" s="31"/>
      <c r="H5" s="31"/>
      <c r="I5" s="27"/>
      <c r="J5" s="2"/>
      <c r="K5" s="2"/>
    </row>
    <row r="6" spans="1:11" x14ac:dyDescent="0.2">
      <c r="A6" s="5">
        <v>3</v>
      </c>
      <c r="B6" s="2">
        <v>85</v>
      </c>
      <c r="C6" s="2">
        <v>202</v>
      </c>
      <c r="D6" s="31"/>
      <c r="E6" s="31"/>
      <c r="F6" s="31"/>
      <c r="G6" s="31"/>
      <c r="H6" s="31"/>
      <c r="I6" s="27"/>
      <c r="J6" s="2"/>
      <c r="K6" s="2"/>
    </row>
    <row r="7" spans="1:11" x14ac:dyDescent="0.2">
      <c r="A7" s="5">
        <v>4</v>
      </c>
      <c r="B7" s="2">
        <v>60</v>
      </c>
      <c r="C7" s="2">
        <v>145</v>
      </c>
      <c r="D7" s="31"/>
      <c r="E7" s="31"/>
      <c r="F7" s="31"/>
      <c r="G7" s="31"/>
      <c r="H7" s="31"/>
      <c r="I7" s="27"/>
      <c r="J7" s="2"/>
      <c r="K7" s="2"/>
    </row>
    <row r="8" spans="1:11" x14ac:dyDescent="0.2">
      <c r="A8" s="5">
        <v>5</v>
      </c>
      <c r="B8" s="2">
        <v>105</v>
      </c>
      <c r="C8" s="2">
        <v>500</v>
      </c>
      <c r="D8" s="31"/>
      <c r="E8" s="31"/>
      <c r="F8" s="31"/>
      <c r="G8" s="31"/>
      <c r="H8" s="31"/>
      <c r="I8" s="27"/>
      <c r="J8" s="2"/>
      <c r="K8" s="2"/>
    </row>
    <row r="9" spans="1:11" x14ac:dyDescent="0.2">
      <c r="A9" s="5">
        <v>6</v>
      </c>
      <c r="B9" s="2">
        <v>35</v>
      </c>
      <c r="C9" s="2">
        <v>233</v>
      </c>
      <c r="D9" s="31"/>
      <c r="E9" s="31"/>
      <c r="F9" s="31"/>
      <c r="G9" s="31"/>
      <c r="H9" s="31"/>
      <c r="I9" s="27"/>
      <c r="J9" s="2"/>
      <c r="K9" s="2"/>
    </row>
    <row r="10" spans="1:11" x14ac:dyDescent="0.2">
      <c r="A10" s="5">
        <v>7</v>
      </c>
      <c r="B10" s="2">
        <v>170</v>
      </c>
      <c r="C10" s="2">
        <v>295</v>
      </c>
      <c r="D10" s="31"/>
      <c r="E10" s="31"/>
      <c r="F10" s="31"/>
      <c r="G10" s="31"/>
      <c r="H10" s="31"/>
      <c r="I10" s="27"/>
      <c r="J10" s="2"/>
      <c r="K10" s="2"/>
    </row>
    <row r="11" spans="1:11" x14ac:dyDescent="0.2">
      <c r="A11" s="5">
        <v>8</v>
      </c>
      <c r="B11" s="2">
        <v>120</v>
      </c>
      <c r="C11" s="2">
        <v>500</v>
      </c>
      <c r="D11" s="31"/>
      <c r="E11" s="31"/>
      <c r="F11" s="31"/>
      <c r="G11" s="31"/>
      <c r="H11" s="31"/>
      <c r="I11" s="27"/>
      <c r="J11" s="2"/>
      <c r="K11" s="2"/>
    </row>
    <row r="12" spans="1:11" x14ac:dyDescent="0.2">
      <c r="A12" s="5">
        <v>9</v>
      </c>
      <c r="B12" s="2">
        <v>115</v>
      </c>
      <c r="C12" s="2">
        <v>207</v>
      </c>
      <c r="D12" s="31"/>
      <c r="E12" s="31"/>
      <c r="F12" s="31"/>
      <c r="G12" s="31"/>
      <c r="H12" s="31"/>
      <c r="I12" s="27"/>
      <c r="J12" s="2"/>
      <c r="K12" s="2"/>
    </row>
    <row r="13" spans="1:11" x14ac:dyDescent="0.2">
      <c r="A13" s="5">
        <v>10</v>
      </c>
      <c r="B13" s="2">
        <v>125</v>
      </c>
      <c r="C13" s="2">
        <v>400</v>
      </c>
      <c r="D13" s="31"/>
      <c r="E13" s="31"/>
      <c r="F13" s="31"/>
      <c r="G13" s="31"/>
      <c r="H13" s="31"/>
      <c r="I13" s="27"/>
      <c r="J13" s="2"/>
      <c r="K13" s="2"/>
    </row>
    <row r="14" spans="1:11" x14ac:dyDescent="0.2">
      <c r="A14" s="13"/>
      <c r="B14" s="14"/>
      <c r="C14" s="14" t="s">
        <v>117</v>
      </c>
      <c r="D14" s="28" t="s">
        <v>34</v>
      </c>
      <c r="E14" s="14"/>
      <c r="F14" s="14"/>
      <c r="G14" s="14"/>
      <c r="H14" s="14"/>
      <c r="I14" s="28" t="s">
        <v>34</v>
      </c>
      <c r="J14" s="14"/>
      <c r="K14" s="15"/>
    </row>
    <row r="15" spans="1:11" x14ac:dyDescent="0.2">
      <c r="A15" s="16"/>
      <c r="C15" s="1" t="s">
        <v>118</v>
      </c>
      <c r="D15" s="29" t="s">
        <v>34</v>
      </c>
      <c r="I15" s="29" t="s">
        <v>34</v>
      </c>
      <c r="K15" s="17"/>
    </row>
    <row r="16" spans="1:11" x14ac:dyDescent="0.2">
      <c r="A16" s="16"/>
      <c r="C16" s="1" t="s">
        <v>119</v>
      </c>
      <c r="D16" s="29" t="s">
        <v>34</v>
      </c>
      <c r="I16" s="29" t="s">
        <v>34</v>
      </c>
      <c r="K16" s="17"/>
    </row>
    <row r="17" spans="1:12" x14ac:dyDescent="0.2">
      <c r="A17" s="18"/>
      <c r="B17" s="19"/>
      <c r="C17" s="19" t="s">
        <v>120</v>
      </c>
      <c r="D17" s="30" t="s">
        <v>34</v>
      </c>
      <c r="E17" s="19"/>
      <c r="F17" s="19"/>
      <c r="G17" s="19"/>
      <c r="H17" s="19"/>
      <c r="I17" s="30" t="s">
        <v>34</v>
      </c>
      <c r="J17" s="19"/>
      <c r="K17" s="20"/>
    </row>
    <row r="19" spans="1:12" x14ac:dyDescent="0.2">
      <c r="A19" s="21" t="s">
        <v>99</v>
      </c>
      <c r="H19" s="22" t="s">
        <v>132</v>
      </c>
    </row>
    <row r="20" spans="1:12" x14ac:dyDescent="0.2">
      <c r="A20" s="1" t="s">
        <v>126</v>
      </c>
      <c r="H20" s="43" t="s">
        <v>102</v>
      </c>
      <c r="I20" s="81" t="s">
        <v>116</v>
      </c>
      <c r="J20" s="81"/>
      <c r="K20" s="81"/>
      <c r="L20" s="81"/>
    </row>
    <row r="21" spans="1:12" x14ac:dyDescent="0.2">
      <c r="A21" s="1" t="s">
        <v>127</v>
      </c>
      <c r="H21" s="45" t="s">
        <v>103</v>
      </c>
      <c r="I21" s="44" t="s">
        <v>106</v>
      </c>
      <c r="J21" s="44" t="s">
        <v>107</v>
      </c>
      <c r="K21" s="44" t="s">
        <v>108</v>
      </c>
      <c r="L21" s="44" t="s">
        <v>109</v>
      </c>
    </row>
    <row r="22" spans="1:12" x14ac:dyDescent="0.2">
      <c r="B22" s="1" t="s">
        <v>122</v>
      </c>
      <c r="H22" s="5">
        <v>175</v>
      </c>
      <c r="I22" s="5">
        <v>100</v>
      </c>
      <c r="J22" s="5">
        <v>50</v>
      </c>
      <c r="K22" s="5">
        <v>25</v>
      </c>
      <c r="L22" s="5">
        <v>0</v>
      </c>
    </row>
    <row r="23" spans="1:12" x14ac:dyDescent="0.2">
      <c r="B23" s="1" t="s">
        <v>123</v>
      </c>
    </row>
    <row r="24" spans="1:12" x14ac:dyDescent="0.2">
      <c r="B24" s="1" t="s">
        <v>124</v>
      </c>
    </row>
    <row r="25" spans="1:12" x14ac:dyDescent="0.2">
      <c r="B25" s="1" t="s">
        <v>125</v>
      </c>
    </row>
    <row r="26" spans="1:12" x14ac:dyDescent="0.2">
      <c r="A26" s="1" t="s">
        <v>128</v>
      </c>
    </row>
    <row r="27" spans="1:12" x14ac:dyDescent="0.2">
      <c r="B27" s="1" t="s">
        <v>142</v>
      </c>
    </row>
    <row r="28" spans="1:12" x14ac:dyDescent="0.2">
      <c r="B28" s="1" t="s">
        <v>143</v>
      </c>
    </row>
    <row r="29" spans="1:12" x14ac:dyDescent="0.2">
      <c r="B29" s="1" t="s">
        <v>144</v>
      </c>
    </row>
    <row r="30" spans="1:12" x14ac:dyDescent="0.2">
      <c r="A30" s="1" t="s">
        <v>129</v>
      </c>
    </row>
    <row r="31" spans="1:12" x14ac:dyDescent="0.2">
      <c r="A31" s="1" t="s">
        <v>145</v>
      </c>
    </row>
    <row r="32" spans="1:12" x14ac:dyDescent="0.2">
      <c r="A32" s="1" t="s">
        <v>130</v>
      </c>
    </row>
    <row r="33" spans="1:1" customFormat="1" ht="15" x14ac:dyDescent="0.25">
      <c r="A33" s="1" t="s">
        <v>131</v>
      </c>
    </row>
  </sheetData>
  <mergeCells count="5">
    <mergeCell ref="I20:L20"/>
    <mergeCell ref="A2:A3"/>
    <mergeCell ref="E2:H2"/>
    <mergeCell ref="A1:K1"/>
    <mergeCell ref="B2:C2"/>
  </mergeCells>
  <phoneticPr fontId="23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Bai1</vt:lpstr>
      <vt:lpstr>Bai2</vt:lpstr>
      <vt:lpstr>Bai3</vt:lpstr>
      <vt:lpstr>Lam Them 01</vt:lpstr>
      <vt:lpstr>Lam Them 02</vt:lpstr>
    </vt:vector>
  </TitlesOfParts>
  <Company>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NNTTrinh</dc:creator>
  <cp:lastModifiedBy>Hoc Vien 08</cp:lastModifiedBy>
  <dcterms:created xsi:type="dcterms:W3CDTF">2008-06-05T12:20:35Z</dcterms:created>
  <dcterms:modified xsi:type="dcterms:W3CDTF">2023-12-24T09:09:51Z</dcterms:modified>
</cp:coreProperties>
</file>