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9BE3B0E-857E-4774-8FA7-4AAE88EF3194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7" i="4" l="1"/>
  <c r="G7" i="4" s="1"/>
  <c r="E11" i="4"/>
  <c r="G11" i="4" s="1"/>
  <c r="E9" i="4"/>
  <c r="G9" i="4" s="1"/>
  <c r="E4" i="4"/>
  <c r="G4" i="4" s="1"/>
  <c r="E6" i="4"/>
  <c r="G6" i="4" s="1"/>
  <c r="E8" i="4"/>
  <c r="G8" i="4" s="1"/>
  <c r="E10" i="4"/>
  <c r="G10" i="4" s="1"/>
  <c r="E5" i="4"/>
  <c r="F5" i="4" s="1"/>
  <c r="H5" i="4" s="1"/>
  <c r="H5" i="2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E7" i="1" s="1"/>
  <c r="D6" i="1"/>
  <c r="E6" i="1" s="1"/>
  <c r="D10" i="1"/>
  <c r="D4" i="1"/>
  <c r="E4" i="1" s="1"/>
  <c r="C5" i="1"/>
  <c r="C8" i="1"/>
  <c r="C3" i="1"/>
  <c r="C9" i="1"/>
  <c r="C7" i="1"/>
  <c r="C6" i="1"/>
  <c r="C10" i="1"/>
  <c r="C4" i="1"/>
  <c r="G5" i="4" l="1"/>
  <c r="F10" i="4"/>
  <c r="H10" i="4" s="1"/>
  <c r="F11" i="4"/>
  <c r="H11" i="4" s="1"/>
  <c r="F7" i="4"/>
  <c r="H7" i="4" s="1"/>
  <c r="F8" i="4"/>
  <c r="H8" i="4" s="1"/>
  <c r="F6" i="4"/>
  <c r="H6" i="4" s="1"/>
  <c r="F4" i="4"/>
  <c r="H4" i="4" s="1"/>
  <c r="F9" i="4"/>
  <c r="H9" i="4" s="1"/>
  <c r="E10" i="1"/>
  <c r="E9" i="1"/>
  <c r="E3" i="1"/>
  <c r="E8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<sst xmlns="http://schemas.openxmlformats.org/spreadsheetml/2006/main" count="67" uniqueCount="57">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</sst>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đồng&quot;"/>
    <numFmt numFmtId="165" formatCode="yyyy\-mm"/>
    <numFmt numFmtId="166" formatCode="0.00\ &quot;đồng&quot;"/>
    <numFmt numFmtId="170" formatCode="#,##0\ &quot;Phút&quot;"/>
    <numFmt numFmtId="171" formatCode="#,##0\ &quot;VNĐ&quot;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Tahom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0" fillId="2" borderId="1" xfId="0" applyFont="1" applyFill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/>
    <xf numFmtId="0" fontId="15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21" fillId="3" borderId="1" xfId="0" applyFont="1" applyFill="1" applyBorder="1"/>
    <xf numFmtId="170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L17" sqref="L17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140625" bestFit="1" customWidth="1"/>
    <col min="8" max="8" width="26.5703125" customWidth="1"/>
  </cols>
  <sheetData>
    <row r="1" spans="1:8" ht="25.5" customHeight="1" x14ac:dyDescent="0.2">
      <c r="A1" s="15" t="s">
        <v>0</v>
      </c>
      <c r="B1" s="15"/>
      <c r="C1" s="15"/>
      <c r="D1" s="15"/>
      <c r="E1" s="15"/>
      <c r="F1" s="15"/>
      <c r="G1" s="15"/>
      <c r="H1" s="15"/>
    </row>
    <row r="2" spans="1:8" ht="21.75" customHeight="1" x14ac:dyDescent="0.2">
      <c r="A2" s="6" t="s">
        <v>16</v>
      </c>
      <c r="B2" s="7" t="s">
        <v>1</v>
      </c>
      <c r="C2" s="7" t="s">
        <v>2</v>
      </c>
      <c r="D2" s="7" t="s">
        <v>6</v>
      </c>
      <c r="E2" s="7" t="s">
        <v>15</v>
      </c>
      <c r="F2" s="7" t="s">
        <v>3</v>
      </c>
      <c r="G2" s="7" t="s">
        <v>4</v>
      </c>
      <c r="H2" s="7" t="s">
        <v>5</v>
      </c>
    </row>
    <row r="3" spans="1:8" ht="15" x14ac:dyDescent="0.2">
      <c r="A3" s="3">
        <v>4</v>
      </c>
      <c r="B3" s="4" t="s">
        <v>10</v>
      </c>
      <c r="C3" s="4" t="str">
        <f t="shared" ref="C3:C10" si="0">MID(B3,5,2)</f>
        <v>15</v>
      </c>
      <c r="D3" s="4" t="str">
        <f t="shared" ref="D3:D10" si="1">RIGHT(B3,2)</f>
        <v>02</v>
      </c>
      <c r="E3" s="5">
        <f t="shared" ref="E3:E10" si="2">DATE(2008,D3,C3)</f>
        <v>39493</v>
      </c>
      <c r="F3" s="4">
        <f t="shared" ref="F3:F10" si="3">MID(B3,3,2)*1</f>
        <v>15</v>
      </c>
      <c r="G3" s="8">
        <v>5500000</v>
      </c>
      <c r="H3" s="8">
        <f t="shared" ref="H3:H10" si="4">F3*G3</f>
        <v>82500000</v>
      </c>
    </row>
    <row r="4" spans="1:8" ht="15" x14ac:dyDescent="0.2">
      <c r="A4" s="3">
        <v>1</v>
      </c>
      <c r="B4" s="4" t="s">
        <v>7</v>
      </c>
      <c r="C4" s="4" t="str">
        <f t="shared" si="0"/>
        <v>25</v>
      </c>
      <c r="D4" s="4" t="str">
        <f t="shared" si="1"/>
        <v>02</v>
      </c>
      <c r="E4" s="5">
        <f t="shared" si="2"/>
        <v>39503</v>
      </c>
      <c r="F4" s="4">
        <f t="shared" si="3"/>
        <v>20</v>
      </c>
      <c r="G4" s="8">
        <v>7500000</v>
      </c>
      <c r="H4" s="8">
        <f t="shared" si="4"/>
        <v>150000000</v>
      </c>
    </row>
    <row r="5" spans="1:8" ht="15" x14ac:dyDescent="0.2">
      <c r="A5" s="3">
        <v>2</v>
      </c>
      <c r="B5" s="4" t="s">
        <v>8</v>
      </c>
      <c r="C5" s="4" t="str">
        <f t="shared" si="0"/>
        <v>25</v>
      </c>
      <c r="D5" s="4" t="str">
        <f t="shared" si="1"/>
        <v>02</v>
      </c>
      <c r="E5" s="5">
        <f t="shared" si="2"/>
        <v>39503</v>
      </c>
      <c r="F5" s="4">
        <f t="shared" si="3"/>
        <v>23</v>
      </c>
      <c r="G5" s="8">
        <v>7500000</v>
      </c>
      <c r="H5" s="8">
        <f t="shared" si="4"/>
        <v>172500000</v>
      </c>
    </row>
    <row r="6" spans="1:8" ht="15" x14ac:dyDescent="0.2">
      <c r="A6" s="3">
        <v>7</v>
      </c>
      <c r="B6" s="4" t="s">
        <v>13</v>
      </c>
      <c r="C6" s="4" t="str">
        <f t="shared" si="0"/>
        <v>01</v>
      </c>
      <c r="D6" s="4" t="str">
        <f t="shared" si="1"/>
        <v>03</v>
      </c>
      <c r="E6" s="5">
        <f t="shared" si="2"/>
        <v>39508</v>
      </c>
      <c r="F6" s="4">
        <f t="shared" si="3"/>
        <v>30</v>
      </c>
      <c r="G6" s="8">
        <v>1400000</v>
      </c>
      <c r="H6" s="8">
        <f t="shared" si="4"/>
        <v>42000000</v>
      </c>
    </row>
    <row r="7" spans="1:8" ht="15" x14ac:dyDescent="0.2">
      <c r="A7" s="3">
        <v>6</v>
      </c>
      <c r="B7" s="4" t="s">
        <v>12</v>
      </c>
      <c r="C7" s="4" t="str">
        <f t="shared" si="0"/>
        <v>15</v>
      </c>
      <c r="D7" s="4" t="str">
        <f t="shared" si="1"/>
        <v>03</v>
      </c>
      <c r="E7" s="5">
        <f t="shared" si="2"/>
        <v>39522</v>
      </c>
      <c r="F7" s="4">
        <f t="shared" si="3"/>
        <v>18</v>
      </c>
      <c r="G7" s="8">
        <v>4700000</v>
      </c>
      <c r="H7" s="8">
        <f t="shared" si="4"/>
        <v>84600000</v>
      </c>
    </row>
    <row r="8" spans="1:8" ht="15" x14ac:dyDescent="0.2">
      <c r="A8" s="3">
        <v>3</v>
      </c>
      <c r="B8" s="4" t="s">
        <v>9</v>
      </c>
      <c r="C8" s="4" t="str">
        <f t="shared" si="0"/>
        <v>12</v>
      </c>
      <c r="D8" s="4" t="str">
        <f t="shared" si="1"/>
        <v>04</v>
      </c>
      <c r="E8" s="5">
        <f t="shared" si="2"/>
        <v>39550</v>
      </c>
      <c r="F8" s="4">
        <f t="shared" si="3"/>
        <v>24</v>
      </c>
      <c r="G8" s="8">
        <v>5500000</v>
      </c>
      <c r="H8" s="8">
        <f t="shared" si="4"/>
        <v>132000000</v>
      </c>
    </row>
    <row r="9" spans="1:8" ht="15" x14ac:dyDescent="0.2">
      <c r="A9" s="3">
        <v>5</v>
      </c>
      <c r="B9" s="4" t="s">
        <v>11</v>
      </c>
      <c r="C9" s="4" t="str">
        <f t="shared" si="0"/>
        <v>22</v>
      </c>
      <c r="D9" s="4" t="str">
        <f t="shared" si="1"/>
        <v>05</v>
      </c>
      <c r="E9" s="5">
        <f t="shared" si="2"/>
        <v>39590</v>
      </c>
      <c r="F9" s="4">
        <f t="shared" si="3"/>
        <v>28</v>
      </c>
      <c r="G9" s="8">
        <v>4700000</v>
      </c>
      <c r="H9" s="8">
        <f t="shared" si="4"/>
        <v>131600000</v>
      </c>
    </row>
    <row r="10" spans="1:8" ht="15" x14ac:dyDescent="0.2">
      <c r="A10" s="3">
        <v>8</v>
      </c>
      <c r="B10" s="4" t="s">
        <v>14</v>
      </c>
      <c r="C10" s="4" t="str">
        <f t="shared" si="0"/>
        <v>26</v>
      </c>
      <c r="D10" s="4" t="str">
        <f t="shared" si="1"/>
        <v>05</v>
      </c>
      <c r="E10" s="5">
        <f t="shared" si="2"/>
        <v>39594</v>
      </c>
      <c r="F10" s="4">
        <f t="shared" si="3"/>
        <v>25</v>
      </c>
      <c r="G10" s="8">
        <v>1400000</v>
      </c>
      <c r="H10" s="8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G22" sqref="G2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5.140625" customWidth="1"/>
    <col min="4" max="4" width="22" customWidth="1"/>
    <col min="5" max="5" width="15.140625" customWidth="1"/>
    <col min="6" max="6" width="30.85546875" customWidth="1"/>
    <col min="7" max="7" width="21.7109375" customWidth="1"/>
    <col min="8" max="8" width="20" customWidth="1"/>
  </cols>
  <sheetData>
    <row r="1" spans="1:8" ht="24" customHeight="1" x14ac:dyDescent="0.25">
      <c r="A1" s="16" t="s">
        <v>56</v>
      </c>
      <c r="B1" s="16"/>
      <c r="C1" s="16"/>
      <c r="D1" s="16"/>
      <c r="E1" s="16"/>
      <c r="F1" s="16"/>
      <c r="G1" s="16"/>
      <c r="H1" s="16"/>
    </row>
    <row r="2" spans="1:8" ht="18" x14ac:dyDescent="0.25">
      <c r="A2" s="17"/>
      <c r="B2" s="18"/>
      <c r="C2" s="18"/>
      <c r="D2" s="19"/>
      <c r="E2" s="12" t="s">
        <v>27</v>
      </c>
      <c r="F2" s="12">
        <v>19100</v>
      </c>
      <c r="G2" s="17"/>
      <c r="H2" s="19"/>
    </row>
    <row r="3" spans="1:8" ht="27" customHeight="1" x14ac:dyDescent="0.2">
      <c r="A3" s="9" t="s">
        <v>16</v>
      </c>
      <c r="B3" s="9" t="s">
        <v>21</v>
      </c>
      <c r="C3" s="9" t="s">
        <v>22</v>
      </c>
      <c r="D3" s="9" t="s">
        <v>23</v>
      </c>
      <c r="E3" s="9" t="s">
        <v>25</v>
      </c>
      <c r="F3" s="9" t="s">
        <v>26</v>
      </c>
      <c r="G3" s="9" t="s">
        <v>24</v>
      </c>
      <c r="H3" s="9" t="s">
        <v>36</v>
      </c>
    </row>
    <row r="4" spans="1:8" x14ac:dyDescent="0.2">
      <c r="A4" s="10">
        <v>1</v>
      </c>
      <c r="B4" s="11" t="s">
        <v>28</v>
      </c>
      <c r="C4" s="10" t="str">
        <f>RIGHT(B4,LEN(B4)-9)</f>
        <v>150</v>
      </c>
      <c r="D4" s="13">
        <f>DATE(MID(B4,4,2), MID(B4,6,2),1)</f>
        <v>35855</v>
      </c>
      <c r="E4" s="10">
        <f>MID(B4,2,2)*1</f>
        <v>21</v>
      </c>
      <c r="F4" s="14">
        <f>C4*E4*$F$2</f>
        <v>60165000</v>
      </c>
      <c r="G4" s="20">
        <f>15%*F4</f>
        <v>9024750</v>
      </c>
      <c r="H4" s="21">
        <f>F4+G4</f>
        <v>69189750</v>
      </c>
    </row>
    <row r="5" spans="1:8" x14ac:dyDescent="0.2">
      <c r="A5" s="10">
        <v>2</v>
      </c>
      <c r="B5" s="11" t="s">
        <v>29</v>
      </c>
      <c r="C5" s="10" t="str">
        <f t="shared" ref="C5:C11" si="0">RIGHT(B5,LEN(B5)-9)</f>
        <v>80</v>
      </c>
      <c r="D5" s="13">
        <f t="shared" ref="D5:D11" si="1">DATE(MID(B5,4,2), MID(B5,6,2),1)</f>
        <v>35855</v>
      </c>
      <c r="E5" s="10">
        <f t="shared" ref="E5:E11" si="2">MID(B5,2,2)*1</f>
        <v>32</v>
      </c>
      <c r="F5" s="14">
        <f t="shared" ref="F5:F11" si="3">C5*E5*$F$2</f>
        <v>48896000</v>
      </c>
      <c r="G5" s="20">
        <f t="shared" ref="G5:G11" si="4">15%*F5</f>
        <v>7334400</v>
      </c>
      <c r="H5" s="21">
        <f t="shared" ref="H5:H11" si="5">F5+G5</f>
        <v>56230400</v>
      </c>
    </row>
    <row r="6" spans="1:8" x14ac:dyDescent="0.2">
      <c r="A6" s="10">
        <v>3</v>
      </c>
      <c r="B6" s="11" t="s">
        <v>30</v>
      </c>
      <c r="C6" s="10" t="str">
        <f t="shared" si="0"/>
        <v>175</v>
      </c>
      <c r="D6" s="13">
        <f t="shared" si="1"/>
        <v>34851</v>
      </c>
      <c r="E6" s="10">
        <f t="shared" si="2"/>
        <v>18</v>
      </c>
      <c r="F6" s="14">
        <f t="shared" si="3"/>
        <v>60165000</v>
      </c>
      <c r="G6" s="20">
        <f t="shared" si="4"/>
        <v>9024750</v>
      </c>
      <c r="H6" s="21">
        <f t="shared" si="5"/>
        <v>69189750</v>
      </c>
    </row>
    <row r="7" spans="1:8" x14ac:dyDescent="0.2">
      <c r="A7" s="10">
        <v>4</v>
      </c>
      <c r="B7" s="11" t="s">
        <v>31</v>
      </c>
      <c r="C7" s="10" t="str">
        <f t="shared" si="0"/>
        <v>95</v>
      </c>
      <c r="D7" s="13">
        <f t="shared" si="1"/>
        <v>34912</v>
      </c>
      <c r="E7" s="10">
        <f t="shared" si="2"/>
        <v>27</v>
      </c>
      <c r="F7" s="14">
        <f t="shared" si="3"/>
        <v>48991500</v>
      </c>
      <c r="G7" s="20">
        <f t="shared" si="4"/>
        <v>7348725</v>
      </c>
      <c r="H7" s="21">
        <f t="shared" si="5"/>
        <v>56340225</v>
      </c>
    </row>
    <row r="8" spans="1:8" x14ac:dyDescent="0.2">
      <c r="A8" s="10">
        <v>5</v>
      </c>
      <c r="B8" s="11" t="s">
        <v>32</v>
      </c>
      <c r="C8" s="10" t="str">
        <f t="shared" si="0"/>
        <v>123</v>
      </c>
      <c r="D8" s="13">
        <f t="shared" si="1"/>
        <v>36312</v>
      </c>
      <c r="E8" s="10">
        <f t="shared" si="2"/>
        <v>43</v>
      </c>
      <c r="F8" s="14">
        <f t="shared" si="3"/>
        <v>101019900</v>
      </c>
      <c r="G8" s="20">
        <f t="shared" si="4"/>
        <v>15152985</v>
      </c>
      <c r="H8" s="21">
        <f t="shared" si="5"/>
        <v>116172885</v>
      </c>
    </row>
    <row r="9" spans="1:8" x14ac:dyDescent="0.2">
      <c r="A9" s="10">
        <v>6</v>
      </c>
      <c r="B9" s="11" t="s">
        <v>33</v>
      </c>
      <c r="C9" s="10" t="str">
        <f t="shared" si="0"/>
        <v>89</v>
      </c>
      <c r="D9" s="13">
        <f t="shared" si="1"/>
        <v>36312</v>
      </c>
      <c r="E9" s="10">
        <f t="shared" si="2"/>
        <v>37</v>
      </c>
      <c r="F9" s="14">
        <f t="shared" si="3"/>
        <v>62896300</v>
      </c>
      <c r="G9" s="20">
        <f t="shared" si="4"/>
        <v>9434445</v>
      </c>
      <c r="H9" s="21">
        <f t="shared" si="5"/>
        <v>72330745</v>
      </c>
    </row>
    <row r="10" spans="1:8" x14ac:dyDescent="0.2">
      <c r="A10" s="10">
        <v>7</v>
      </c>
      <c r="B10" s="11" t="s">
        <v>34</v>
      </c>
      <c r="C10" s="10" t="str">
        <f t="shared" si="0"/>
        <v>156</v>
      </c>
      <c r="D10" s="13">
        <f t="shared" si="1"/>
        <v>35490</v>
      </c>
      <c r="E10" s="10">
        <f t="shared" si="2"/>
        <v>29</v>
      </c>
      <c r="F10" s="14">
        <f t="shared" si="3"/>
        <v>86408400</v>
      </c>
      <c r="G10" s="20">
        <f t="shared" si="4"/>
        <v>12961260</v>
      </c>
      <c r="H10" s="21">
        <f t="shared" si="5"/>
        <v>99369660</v>
      </c>
    </row>
    <row r="11" spans="1:8" x14ac:dyDescent="0.2">
      <c r="A11" s="10">
        <v>8</v>
      </c>
      <c r="B11" s="11" t="s">
        <v>35</v>
      </c>
      <c r="C11" s="10" t="str">
        <f t="shared" si="0"/>
        <v>9</v>
      </c>
      <c r="D11" s="13">
        <f t="shared" si="1"/>
        <v>35490</v>
      </c>
      <c r="E11" s="10">
        <f t="shared" si="2"/>
        <v>16</v>
      </c>
      <c r="F11" s="14">
        <f t="shared" si="3"/>
        <v>2750400</v>
      </c>
      <c r="G11" s="20">
        <f t="shared" si="4"/>
        <v>412560</v>
      </c>
      <c r="H11" s="21">
        <f t="shared" si="5"/>
        <v>3162960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mergeCells count="3">
    <mergeCell ref="A1:H1"/>
    <mergeCell ref="A2:D2"/>
    <mergeCell ref="G2:H2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H19" sqref="H19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2.85546875" customWidth="1"/>
  </cols>
  <sheetData>
    <row r="1" spans="1:9" ht="21.75" customHeight="1" x14ac:dyDescent="0.2">
      <c r="A1" s="22" t="s">
        <v>54</v>
      </c>
      <c r="B1" s="22"/>
      <c r="C1" s="22"/>
      <c r="D1" s="22"/>
      <c r="E1" s="22"/>
      <c r="F1" s="22"/>
      <c r="G1" s="22"/>
      <c r="H1" s="22"/>
      <c r="I1" s="22"/>
    </row>
    <row r="3" spans="1:9" x14ac:dyDescent="0.2">
      <c r="A3" s="24" t="s">
        <v>16</v>
      </c>
      <c r="B3" s="24" t="s">
        <v>41</v>
      </c>
      <c r="C3" s="24" t="s">
        <v>42</v>
      </c>
      <c r="D3" s="24" t="s">
        <v>43</v>
      </c>
      <c r="E3" s="24" t="s">
        <v>53</v>
      </c>
      <c r="F3" s="24" t="s">
        <v>44</v>
      </c>
      <c r="G3" s="24" t="s">
        <v>45</v>
      </c>
      <c r="H3" s="24" t="s">
        <v>5</v>
      </c>
    </row>
    <row r="4" spans="1:9" x14ac:dyDescent="0.2">
      <c r="A4" s="3">
        <v>5</v>
      </c>
      <c r="B4" s="3" t="s">
        <v>49</v>
      </c>
      <c r="C4" s="23">
        <v>0.18055555555555555</v>
      </c>
      <c r="D4" s="23">
        <v>0.21180555555555555</v>
      </c>
      <c r="E4" s="25">
        <f>HOUR(D4-C4)*60+MINUTE(D4-C4)</f>
        <v>45</v>
      </c>
      <c r="F4" s="3">
        <f>INT(E4/3)</f>
        <v>15</v>
      </c>
      <c r="G4" s="3">
        <f>MOD(E4,3)</f>
        <v>0</v>
      </c>
      <c r="H4" s="26">
        <f>F4*800</f>
        <v>12000</v>
      </c>
    </row>
    <row r="5" spans="1:9" x14ac:dyDescent="0.2">
      <c r="A5" s="3">
        <v>1</v>
      </c>
      <c r="B5" s="3" t="s">
        <v>46</v>
      </c>
      <c r="C5" s="23">
        <v>0.42499999999999999</v>
      </c>
      <c r="D5" s="23">
        <v>0.46180555555555558</v>
      </c>
      <c r="E5" s="25">
        <f>HOUR(D5-C5)*60+MINUTE(D5-C5)</f>
        <v>53</v>
      </c>
      <c r="F5" s="3">
        <f>INT(E5/3)</f>
        <v>17</v>
      </c>
      <c r="G5" s="3">
        <f>MOD(E5,3)</f>
        <v>2</v>
      </c>
      <c r="H5" s="26">
        <f>F5*800</f>
        <v>13600</v>
      </c>
    </row>
    <row r="6" spans="1:9" x14ac:dyDescent="0.2">
      <c r="A6" s="3">
        <v>6</v>
      </c>
      <c r="B6" s="3" t="s">
        <v>50</v>
      </c>
      <c r="C6" s="23">
        <v>5.2083333333333336E-2</v>
      </c>
      <c r="D6" s="23">
        <v>9.0277777777777776E-2</v>
      </c>
      <c r="E6" s="25">
        <f>HOUR(D6-C6)*60+MINUTE(D6-C6)</f>
        <v>55</v>
      </c>
      <c r="F6" s="3">
        <f>INT(E6/3)</f>
        <v>18</v>
      </c>
      <c r="G6" s="3">
        <f>MOD(E6,3)</f>
        <v>1</v>
      </c>
      <c r="H6" s="26">
        <f>F6*800</f>
        <v>14400</v>
      </c>
    </row>
    <row r="7" spans="1:9" x14ac:dyDescent="0.2">
      <c r="A7" s="3">
        <v>2</v>
      </c>
      <c r="B7" s="3" t="s">
        <v>47</v>
      </c>
      <c r="C7" s="23">
        <v>0.34027777777777773</v>
      </c>
      <c r="D7" s="23">
        <v>0.38194444444444442</v>
      </c>
      <c r="E7" s="25">
        <f>HOUR(D7-C7)*60+MINUTE(D7-C7)</f>
        <v>60</v>
      </c>
      <c r="F7" s="3">
        <f>INT(E7/3)</f>
        <v>20</v>
      </c>
      <c r="G7" s="3">
        <f>MOD(E7,3)</f>
        <v>0</v>
      </c>
      <c r="H7" s="26">
        <f>F7*800</f>
        <v>16000</v>
      </c>
    </row>
    <row r="8" spans="1:9" x14ac:dyDescent="0.2">
      <c r="A8" s="3">
        <v>7</v>
      </c>
      <c r="B8" s="3" t="s">
        <v>51</v>
      </c>
      <c r="C8" s="23">
        <v>0.50208333333333333</v>
      </c>
      <c r="D8" s="23">
        <v>0.54861111111111105</v>
      </c>
      <c r="E8" s="25">
        <f>HOUR(D8-C8)*60+MINUTE(D8-C8)</f>
        <v>67</v>
      </c>
      <c r="F8" s="3">
        <f>INT(E8/3)</f>
        <v>22</v>
      </c>
      <c r="G8" s="3">
        <f>MOD(E8,3)</f>
        <v>1</v>
      </c>
      <c r="H8" s="26">
        <f>F8*800</f>
        <v>17600</v>
      </c>
    </row>
    <row r="9" spans="1:9" x14ac:dyDescent="0.2">
      <c r="A9" s="3">
        <v>4</v>
      </c>
      <c r="B9" s="3" t="s">
        <v>40</v>
      </c>
      <c r="C9" s="23">
        <v>0.22222222222222221</v>
      </c>
      <c r="D9" s="23">
        <v>0.29166666666666669</v>
      </c>
      <c r="E9" s="25">
        <f>HOUR(D9-C9)*60+MINUTE(D9-C9)</f>
        <v>100</v>
      </c>
      <c r="F9" s="3">
        <f>INT(E9/3)</f>
        <v>33</v>
      </c>
      <c r="G9" s="3">
        <f>MOD(E9,3)</f>
        <v>1</v>
      </c>
      <c r="H9" s="26">
        <f>F9*800</f>
        <v>26400</v>
      </c>
    </row>
    <row r="10" spans="1:9" x14ac:dyDescent="0.2">
      <c r="A10" s="3">
        <v>8</v>
      </c>
      <c r="B10" s="3" t="s">
        <v>52</v>
      </c>
      <c r="C10" s="23">
        <v>0.41666666666666669</v>
      </c>
      <c r="D10" s="23">
        <v>0.5</v>
      </c>
      <c r="E10" s="25">
        <f>HOUR(D10-C10)*60+MINUTE(D10-C10)</f>
        <v>120</v>
      </c>
      <c r="F10" s="3">
        <f>INT(E10/3)</f>
        <v>40</v>
      </c>
      <c r="G10" s="3">
        <f>MOD(E10,3)</f>
        <v>0</v>
      </c>
      <c r="H10" s="26">
        <f>F10*800</f>
        <v>32000</v>
      </c>
    </row>
    <row r="11" spans="1:9" x14ac:dyDescent="0.2">
      <c r="A11" s="3">
        <v>3</v>
      </c>
      <c r="B11" s="3" t="s">
        <v>48</v>
      </c>
      <c r="C11" s="23">
        <v>0.30208333333333331</v>
      </c>
      <c r="D11" s="23">
        <v>0.3888888888888889</v>
      </c>
      <c r="E11" s="25">
        <f>HOUR(D11-C11)*60+MINUTE(D11-C11)</f>
        <v>125</v>
      </c>
      <c r="F11" s="3">
        <f>INT(E11/3)</f>
        <v>41</v>
      </c>
      <c r="G11" s="3">
        <f>MOD(E11,3)</f>
        <v>2</v>
      </c>
      <c r="H11" s="26">
        <f>F11*800</f>
        <v>32800</v>
      </c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  <sortCondition descending="1" ref="H4:H11"/>
  </sortState>
  <mergeCells count="1">
    <mergeCell ref="A1:I1"/>
  </mergeCells>
  <phoneticPr fontId="17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03</dc:creator>
  <cp:lastModifiedBy>Hoc Vien 03</cp:lastModifiedBy>
  <dcterms:created xsi:type="dcterms:W3CDTF">1996-10-14T23:33:28Z</dcterms:created>
  <dcterms:modified xsi:type="dcterms:W3CDTF">2023-12-10T07:03:38Z</dcterms:modified>
</cp:coreProperties>
</file>