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506FE9D-1961-4DE4-81B7-A15844A75084}" xr6:coauthVersionLast="46" xr6:coauthVersionMax="47" xr10:uidLastSave="{00000000-0000-0000-0000-000000000000}"/>
  <bookViews>
    <workbookView xWindow="-120" yWindow="450" windowWidth="29040" windowHeight="15270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C3" i="2"/>
  <c r="C4" i="2"/>
  <c r="C5" i="2"/>
  <c r="C6" i="2"/>
  <c r="C7" i="2"/>
  <c r="C8" i="2"/>
  <c r="C9" i="2"/>
  <c r="C10" i="2"/>
  <c r="J4" i="1"/>
  <c r="J5" i="1"/>
  <c r="K5" i="1" s="1"/>
  <c r="J6" i="1"/>
  <c r="J7" i="1"/>
  <c r="J8" i="1"/>
  <c r="J9" i="1"/>
  <c r="J10" i="1"/>
  <c r="K10" i="1" s="1"/>
  <c r="J3" i="1"/>
  <c r="K3" i="1" s="1"/>
  <c r="C3" i="1"/>
  <c r="K4" i="1"/>
  <c r="K6" i="1"/>
  <c r="K7" i="1"/>
  <c r="K8" i="1"/>
  <c r="K9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F6" i="13"/>
  <c r="F7" i="13"/>
  <c r="F8" i="13"/>
  <c r="F9" i="13"/>
  <c r="F10" i="13"/>
  <c r="F11" i="13"/>
  <c r="F12" i="13"/>
  <c r="F13" i="13"/>
  <c r="F5" i="13"/>
  <c r="G6" i="13"/>
  <c r="G7" i="13"/>
  <c r="G8" i="13"/>
  <c r="G9" i="13"/>
  <c r="G10" i="13"/>
  <c r="G11" i="13"/>
  <c r="G12" i="13"/>
  <c r="G13" i="13"/>
  <c r="G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<sst xmlns="http://schemas.openxmlformats.org/spreadsheetml/2006/main" count="267" uniqueCount="201">
  <si>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</si>
  <si>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</si>
  <si>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</si>
  <si>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</si>
  <si>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</si>
  <si>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</si>
  <si>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</si>
  <si>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</si>
  <si>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</si>
  <si>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</si>
  <si>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</si>
  <si>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</si>
  <si>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</si>
  <si>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</si>
  <si>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</si>
  <si>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</si>
  <si>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</si>
  <si>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</si>
  <si>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</si>
  <si>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</si>
  <si>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</si>
  <si>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</si>
  <si>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</si>
  <si>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</si>
  <si>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</si>
  <si>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</si>
  <si>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</si>
  <si>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</si>
  <si>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</si>
  <si>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</si>
  <si>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</si>
  <si>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</si>
  <si>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</si>
  <si>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</si>
  <si>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</si>
  <si>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</si>
  <si>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</si>
  <si>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</si>
  <si>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</si>
  <si>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</si>
  <si>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</si>
  <si>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</si>
  <si>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</si>
  <si>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</si>
  <si>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</si>
  <si>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</si>
  <si>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</si>
  <si>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</si>
  <si>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</si>
  <si>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</si>
  <si>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</si>
  <si>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</si>
  <si>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</si>
  <si>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</si>
  <si>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</si>
  <si>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</si>
  <si>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</si>
  <si>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</si>
  <si>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</si>
  <si>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</si>
  <si>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</si>
  <si>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</si>
  <si>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</si>
  <si>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</si>
  <si>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</si>
  <si>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</si>
  <si>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</si>
  <si>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</si>
  <si>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</si>
  <si>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</si>
  <si>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</si>
  <si>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</si>
  <si>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</si>
  <si>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</si>
  <si>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</si>
  <si>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</si>
  <si>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</si>
  <si>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</si>
  <si>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</si>
  <si>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</si>
  <si>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</si>
  <si>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</si>
  <si>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</si>
  <si>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</si>
  <si>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</si>
  <si>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</si>
  <si>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</si>
  <si>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</si>
  <si>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</si>
  <si>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</si>
  <si>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</si>
  <si>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</si>
  <si>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</si>
  <si>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</si>
  <si>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</si>
  <si>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</si>
  <si>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</si>
  <si>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</si>
  <si>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</si>
  <si>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</si>
  <si>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</si>
  <si>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</si>
  <si>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</si>
  <si>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</si>
  <si>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</si>
  <si>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</si>
  <si>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</si>
  <si>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</si>
  <si>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</si>
  <si>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</si>
  <si>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</si>
  <si>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</si>
  <si>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</si>
  <si>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</si>
  <si>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</si>
  <si>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</si>
  <si>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</si>
  <si>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</si>
  <si>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</si>
  <si>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</si>
  <si>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</si>
  <si>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</si>
  <si>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</si>
  <si>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</si>
  <si>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</si>
  <si>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</si>
  <si>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</si>
  <si>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</si>
  <si>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</si>
  <si>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</si>
  <si>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</si>
  <si>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</si>
  <si>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</si>
  <si>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</si>
  <si>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</si>
  <si>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</si>
  <si>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</si>
  <si>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</si>
  <si>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</si>
  <si>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</si>
  <si>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</si>
  <si>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</si>
  <si>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</si>
  <si>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</si>
  <si>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</si>
  <si>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</si>
  <si>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</si>
  <si>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</si>
  <si>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</si>
  <si>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</si>
  <si>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</si>
  <si>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</si>
  <si>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</si>
  <si>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</si>
  <si>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</si>
  <si>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</si>
  <si>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</si>
  <si>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</si>
  <si>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</si>
  <si>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</si>
  <si>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</si>
  <si>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</si>
  <si>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</si>
  <si>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</si>
  <si>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</si>
  <si>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</si>
  <si>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</si>
  <si>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</si>
  <si>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</si>
  <si>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</si>
  <si>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</si>
  <si>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</si>
  <si>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</si>
  <si>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</si>
  <si>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</si>
  <si>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</si>
  <si>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</si>
  <si>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</si>
  <si>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</si>
  <si>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t xml:space="preserve">         ?</t>
  </si>
  <si>
    <t xml:space="preserve">            ?</t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</si>
  <si>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</si>
  <si>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</si>
  <si>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</si>
  <si>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</si>
  <si>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</si>
  <si>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</si>
  <si>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</si>
  <si>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</si>
  <si>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</si>
  <si>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</si>
  <si>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</si>
  <si>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</si>
  <si>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</si>
  <si>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</si>
  <si>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</si>
  <si>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</si>
  <si>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</si>
  <si>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>CHAI</t>
  </si>
  <si>
    <t>XUAT</t>
  </si>
  <si>
    <t>SL&gt;=50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</si>
</sst>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.0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8" fillId="0" borderId="1" xfId="0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0" fillId="0" borderId="1" xfId="0" applyFont="1" applyBorder="1" applyAlignment="1">
      <alignment horizontal="left" indent="3"/>
    </xf>
    <xf numFmtId="0" fontId="10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E13" sqref="E13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9" width="15.42578125" style="1" customWidth="1"/>
    <col min="10" max="16384" width="9.140625" style="1"/>
  </cols>
  <sheetData>
    <row r="1" spans="1:10" ht="34.5" customHeight="1" x14ac:dyDescent="0.35">
      <c r="A1" s="70" t="s">
        <v>85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86</v>
      </c>
      <c r="B3" s="73" t="s">
        <v>87</v>
      </c>
      <c r="C3" s="66" t="s">
        <v>93</v>
      </c>
      <c r="D3" s="66" t="s">
        <v>94</v>
      </c>
      <c r="E3" s="66" t="s">
        <v>88</v>
      </c>
      <c r="F3" s="68" t="s">
        <v>89</v>
      </c>
      <c r="G3" s="69"/>
      <c r="H3" s="71" t="s">
        <v>90</v>
      </c>
      <c r="I3" s="36" t="s">
        <v>47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91</v>
      </c>
      <c r="G4" s="35" t="s">
        <v>92</v>
      </c>
      <c r="H4" s="72"/>
      <c r="I4" s="37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HOC A1","TIN HOC A2")</f>
        <v>TIN HOC A1</v>
      </c>
      <c r="D5" s="65" t="str">
        <f>IF(MID(A5,3,1)="S","SANG",IF(MID(A5,3,1)="C","CHIEU","TOI"))</f>
        <v>SANG</v>
      </c>
      <c r="E5" s="27" t="str">
        <f>C5&amp;"-"&amp;D5</f>
        <v>TIN HOC A1-SANG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IF(B5&lt;10,"HUY","")</f>
        <v/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HOC A1","TIN HOC A2")</f>
        <v>TIN HOC A1</v>
      </c>
      <c r="D6" s="65" t="str">
        <f t="shared" ref="D6:D13" si="1">IF(MID(A6,3,1)="S","SANG",IF(MID(A6,3,1)="C","CHIEU","TOI"))</f>
        <v>TOI</v>
      </c>
      <c r="E6" s="27" t="str">
        <f t="shared" ref="E6:E13" si="2">C6&amp;"-"&amp;D6</f>
        <v>TIN HOC A1-TOI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IF(B6&lt;10,"HUY","")</f>
        <v/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HOC A2</v>
      </c>
      <c r="D7" s="65" t="str">
        <f t="shared" si="1"/>
        <v>CHIEU</v>
      </c>
      <c r="E7" s="27" t="str">
        <f t="shared" si="2"/>
        <v>TIN HOC A2-CHIEU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HOC A1</v>
      </c>
      <c r="D8" s="65" t="str">
        <f t="shared" si="1"/>
        <v>SANG</v>
      </c>
      <c r="E8" s="27" t="str">
        <f t="shared" si="2"/>
        <v>TIN HOC A1-SANG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HOC A1</v>
      </c>
      <c r="D9" s="65" t="str">
        <f t="shared" si="1"/>
        <v>CHIEU</v>
      </c>
      <c r="E9" s="27" t="str">
        <f t="shared" si="2"/>
        <v>TIN HOC A1-CHIEU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HOC A1</v>
      </c>
      <c r="D10" s="65" t="str">
        <f t="shared" si="1"/>
        <v>SANG</v>
      </c>
      <c r="E10" s="27" t="str">
        <f t="shared" si="2"/>
        <v>TIN HOC A1-SANG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HUY</v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HOC A2</v>
      </c>
      <c r="D11" s="65" t="str">
        <f t="shared" si="1"/>
        <v>TOI</v>
      </c>
      <c r="E11" s="27" t="str">
        <f t="shared" si="2"/>
        <v>TIN HOC A2-TOI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HOC A1</v>
      </c>
      <c r="D12" s="65" t="str">
        <f t="shared" si="1"/>
        <v>TOI</v>
      </c>
      <c r="E12" s="27" t="str">
        <f t="shared" si="2"/>
        <v>TIN HOC A1-TOI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HOC A2</v>
      </c>
      <c r="D13" s="65" t="str">
        <f t="shared" si="1"/>
        <v>SANG</v>
      </c>
      <c r="E13" s="27" t="str">
        <f t="shared" si="2"/>
        <v>TIN HOC A2-SANG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HUY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 t="s">
        <v>179</v>
      </c>
      <c r="H21" s="27" t="s">
        <v>180</v>
      </c>
      <c r="I21" s="27" t="s">
        <v>36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C3" sqref="C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IF(LEFT(B3,2)="BD","BO DOI",IF(LEFT(B3,2)="CL","CON LIET SI","HOC SINH"))</f>
        <v>BO DOI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86" t="str">
        <f>IF(MID(B3,3,1)="A","26",IF(MID(B3,3,1)="B","25,5","20"))</f>
        <v>26</v>
      </c>
      <c r="J3" s="27">
        <f>IF(RIGHT(B3,1)="1",0,IF(RIGHT(B3,1)="2",1,2))+IF(LEFT(B3,2)="HS",0,IF(LEFT(B3,2)="CL",0.5,1))</f>
        <v>1</v>
      </c>
      <c r="K3" s="27">
        <f>F3+G3+H3+J3</f>
        <v>17.5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IF(LEFT(B4,2)="BD","BO DOI",IF(LEFT(B4,2)="CL","CON LIET SI","HOC SINH"))</f>
        <v>HOC SINH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86" t="str">
        <f t="shared" ref="I4:I10" si="3">IF(MID(B4,3,1)="A","26",IF(MID(B4,3,1)="B","25,5","20"))</f>
        <v>26</v>
      </c>
      <c r="J4" s="27">
        <f t="shared" ref="J4:J10" si="4">IF(RIGHT(B4,1)="1",0,IF(RIGHT(B4,1)="2",1,2))+IF(LEFT(B4,2)="HS",0,IF(LEFT(B4,2)="CL",0.5,1))</f>
        <v>2</v>
      </c>
      <c r="K4" s="27">
        <f t="shared" ref="K4:K10" si="5">F4+G4+H4+J4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LIET SI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86" t="str">
        <f t="shared" si="3"/>
        <v>20</v>
      </c>
      <c r="J5" s="27">
        <f t="shared" si="4"/>
        <v>2.5</v>
      </c>
      <c r="K5" s="27">
        <f t="shared" si="5"/>
        <v>16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HOC SINH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86" t="str">
        <f t="shared" si="3"/>
        <v>25,5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LIET SI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86" t="str">
        <f t="shared" si="3"/>
        <v>25,5</v>
      </c>
      <c r="J7" s="27">
        <f t="shared" si="4"/>
        <v>0.5</v>
      </c>
      <c r="K7" s="27">
        <f t="shared" si="5"/>
        <v>20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BO DOI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86" t="str">
        <f t="shared" si="3"/>
        <v>25,5</v>
      </c>
      <c r="J8" s="27">
        <f t="shared" si="4"/>
        <v>3</v>
      </c>
      <c r="K8" s="27">
        <f t="shared" si="5"/>
        <v>21.5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HOC SINH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86" t="str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LIET SI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86" t="str">
        <f t="shared" si="3"/>
        <v>20</v>
      </c>
      <c r="J10" s="27">
        <f t="shared" si="4"/>
        <v>1.5</v>
      </c>
      <c r="K10" s="27">
        <f t="shared" si="5"/>
        <v>16.5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141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F3" sqref="F3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5" t="s">
        <v>196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9" t="s">
        <v>187</v>
      </c>
      <c r="B2" s="49" t="s">
        <v>188</v>
      </c>
      <c r="C2" s="50" t="s">
        <v>191</v>
      </c>
      <c r="D2" s="50" t="s">
        <v>192</v>
      </c>
      <c r="E2" s="50" t="s">
        <v>193</v>
      </c>
      <c r="F2" s="50" t="s">
        <v>194</v>
      </c>
      <c r="G2" s="50" t="s">
        <v>195</v>
      </c>
      <c r="H2" s="50" t="s">
        <v>189</v>
      </c>
      <c r="I2" s="49" t="s">
        <v>190</v>
      </c>
    </row>
    <row r="3" spans="1:9" x14ac:dyDescent="0.2">
      <c r="A3" s="52">
        <v>1</v>
      </c>
      <c r="B3" s="53" t="s">
        <v>77</v>
      </c>
      <c r="C3" s="52" t="s">
        <v>29</v>
      </c>
      <c r="D3" s="52">
        <v>9</v>
      </c>
      <c r="E3" s="52">
        <v>10</v>
      </c>
      <c r="F3" s="54"/>
      <c r="G3" s="55"/>
      <c r="H3" s="55"/>
      <c r="I3" s="55"/>
    </row>
    <row r="4" spans="1:9" x14ac:dyDescent="0.2">
      <c r="A4" s="52">
        <v>2</v>
      </c>
      <c r="B4" s="53" t="s">
        <v>78</v>
      </c>
      <c r="C4" s="52" t="s">
        <v>31</v>
      </c>
      <c r="D4" s="52">
        <v>8</v>
      </c>
      <c r="E4" s="52">
        <v>10</v>
      </c>
      <c r="F4" s="54"/>
      <c r="G4" s="55"/>
      <c r="H4" s="55"/>
      <c r="I4" s="55"/>
    </row>
    <row r="5" spans="1:9" x14ac:dyDescent="0.2">
      <c r="A5" s="52">
        <v>3</v>
      </c>
      <c r="B5" s="53" t="s">
        <v>197</v>
      </c>
      <c r="C5" s="52" t="s">
        <v>31</v>
      </c>
      <c r="D5" s="52">
        <v>5</v>
      </c>
      <c r="E5" s="52">
        <v>6</v>
      </c>
      <c r="F5" s="54"/>
      <c r="G5" s="55"/>
      <c r="H5" s="55"/>
      <c r="I5" s="55"/>
    </row>
    <row r="6" spans="1:9" x14ac:dyDescent="0.2">
      <c r="A6" s="52">
        <v>4</v>
      </c>
      <c r="B6" s="53" t="s">
        <v>79</v>
      </c>
      <c r="C6" s="52" t="s">
        <v>29</v>
      </c>
      <c r="D6" s="52">
        <v>8</v>
      </c>
      <c r="E6" s="52">
        <v>2</v>
      </c>
      <c r="F6" s="54"/>
      <c r="G6" s="55"/>
      <c r="H6" s="55"/>
      <c r="I6" s="55"/>
    </row>
    <row r="7" spans="1:9" x14ac:dyDescent="0.2">
      <c r="A7" s="52">
        <v>5</v>
      </c>
      <c r="B7" s="53" t="s">
        <v>80</v>
      </c>
      <c r="C7" s="52" t="s">
        <v>31</v>
      </c>
      <c r="D7" s="52">
        <v>10</v>
      </c>
      <c r="E7" s="52">
        <v>9</v>
      </c>
      <c r="F7" s="54"/>
      <c r="G7" s="55"/>
      <c r="H7" s="55"/>
      <c r="I7" s="55"/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183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184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185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186</v>
      </c>
      <c r="B13" s="59"/>
    </row>
    <row r="14" spans="1:9" ht="47.25" customHeight="1" x14ac:dyDescent="0.2">
      <c r="A14" s="60" t="s">
        <v>149</v>
      </c>
      <c r="B14" s="61" t="s">
        <v>156</v>
      </c>
      <c r="C14" s="62" t="s">
        <v>150</v>
      </c>
      <c r="D14" s="76" t="s">
        <v>158</v>
      </c>
      <c r="E14" s="76"/>
    </row>
    <row r="15" spans="1:9" x14ac:dyDescent="0.2">
      <c r="A15" s="63" t="s">
        <v>34</v>
      </c>
      <c r="B15" s="63" t="s">
        <v>157</v>
      </c>
      <c r="C15" s="64" t="s">
        <v>141</v>
      </c>
      <c r="D15" s="77" t="s">
        <v>33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F3" sqref="F3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20.855468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40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182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87" t="str">
        <f>IF(LEFT(B3,2)="PE","PEPSI",IF(LEFT(B3,2)="CO","COCA COCLA",IF(LEFT(B3,2)="SP","SPRITE","FANTA")))</f>
        <v>PEPSI</v>
      </c>
      <c r="D3" s="5">
        <v>20</v>
      </c>
      <c r="E3" s="2">
        <v>1400</v>
      </c>
      <c r="F3" s="27"/>
      <c r="G3" s="32" t="s">
        <v>34</v>
      </c>
      <c r="H3" s="27" t="s">
        <v>34</v>
      </c>
      <c r="I3" s="27" t="str">
        <f>IF(MID(B3,5,1)="C","CHAI","LON")</f>
        <v>LON</v>
      </c>
      <c r="J3" s="27" t="str">
        <f>IF(RIGHT(B3,1)="N","NHAP","XUAT")</f>
        <v>NHAP</v>
      </c>
    </row>
    <row r="4" spans="1:11" ht="20.100000000000001" customHeight="1" x14ac:dyDescent="0.2">
      <c r="A4" s="5">
        <v>2</v>
      </c>
      <c r="B4" s="2" t="s">
        <v>48</v>
      </c>
      <c r="C4" s="87" t="str">
        <f t="shared" ref="C4:C10" si="0">IF(LEFT(B4,2)="PE","PEPSI",IF(LEFT(B4,2)="CO","COCA COCLA",IF(LEFT(B4,2)="SP","SPRITE","FANTA")))&amp;" CHAI "</f>
        <v xml:space="preserve">COCA COCLA CHAI </v>
      </c>
      <c r="D4" s="5">
        <v>40</v>
      </c>
      <c r="E4" s="2">
        <v>1600</v>
      </c>
      <c r="F4" s="27"/>
      <c r="G4" s="2"/>
      <c r="H4" s="2"/>
      <c r="I4" s="27" t="str">
        <f t="shared" ref="I4:I10" si="1">IF(MID(B4,5,1)="C","CHAI","LON")</f>
        <v>CHAI</v>
      </c>
      <c r="J4" s="27" t="str">
        <f t="shared" ref="J4:J10" si="2">IF(RIGHT(B4,1)="N","NHAP","XUAT")</f>
        <v>NHAP</v>
      </c>
    </row>
    <row r="5" spans="1:11" ht="20.100000000000001" customHeight="1" x14ac:dyDescent="0.2">
      <c r="A5" s="5">
        <v>3</v>
      </c>
      <c r="B5" s="2" t="s">
        <v>49</v>
      </c>
      <c r="C5" s="87" t="str">
        <f t="shared" si="0"/>
        <v xml:space="preserve">SPRITE CHAI </v>
      </c>
      <c r="D5" s="5">
        <v>35</v>
      </c>
      <c r="E5" s="2">
        <v>1800</v>
      </c>
      <c r="F5" s="27"/>
      <c r="G5" s="2"/>
      <c r="H5" s="2"/>
      <c r="I5" s="27" t="str">
        <f t="shared" si="1"/>
        <v>LON</v>
      </c>
      <c r="J5" s="27" t="str">
        <f t="shared" si="2"/>
        <v>NHAP</v>
      </c>
    </row>
    <row r="6" spans="1:11" ht="20.100000000000001" customHeight="1" x14ac:dyDescent="0.2">
      <c r="A6" s="5">
        <v>4</v>
      </c>
      <c r="B6" s="2" t="s">
        <v>50</v>
      </c>
      <c r="C6" s="87" t="str">
        <f t="shared" si="0"/>
        <v xml:space="preserve">PEPSI CHAI </v>
      </c>
      <c r="D6" s="5">
        <v>80</v>
      </c>
      <c r="E6" s="2">
        <v>1400</v>
      </c>
      <c r="F6" s="27"/>
      <c r="G6" s="2"/>
      <c r="H6" s="2"/>
      <c r="I6" s="27" t="str">
        <f t="shared" si="1"/>
        <v>CHAI</v>
      </c>
      <c r="J6" s="27" t="str">
        <f t="shared" si="2"/>
        <v>NHAP</v>
      </c>
    </row>
    <row r="7" spans="1:11" ht="20.100000000000001" customHeight="1" x14ac:dyDescent="0.2">
      <c r="A7" s="5">
        <v>5</v>
      </c>
      <c r="B7" s="2" t="s">
        <v>51</v>
      </c>
      <c r="C7" s="87" t="str">
        <f t="shared" si="0"/>
        <v xml:space="preserve">FANTA CHAI </v>
      </c>
      <c r="D7" s="5">
        <v>80</v>
      </c>
      <c r="E7" s="2">
        <v>2000</v>
      </c>
      <c r="F7" s="27"/>
      <c r="G7" s="2"/>
      <c r="H7" s="2"/>
      <c r="I7" s="27" t="str">
        <f t="shared" si="1"/>
        <v>LON</v>
      </c>
      <c r="J7" s="27" t="str">
        <f t="shared" si="2"/>
        <v>NHAP</v>
      </c>
    </row>
    <row r="8" spans="1:11" ht="20.100000000000001" customHeight="1" x14ac:dyDescent="0.2">
      <c r="A8" s="5">
        <v>6</v>
      </c>
      <c r="B8" s="2" t="s">
        <v>52</v>
      </c>
      <c r="C8" s="87" t="str">
        <f t="shared" si="0"/>
        <v xml:space="preserve">SPRITE CHAI </v>
      </c>
      <c r="D8" s="5">
        <v>35</v>
      </c>
      <c r="E8" s="2">
        <v>2300</v>
      </c>
      <c r="F8" s="27"/>
      <c r="G8" s="2"/>
      <c r="H8" s="2"/>
      <c r="I8" s="27" t="str">
        <f t="shared" si="1"/>
        <v>LON</v>
      </c>
      <c r="J8" s="27" t="str">
        <f t="shared" si="2"/>
        <v>XUAT</v>
      </c>
    </row>
    <row r="9" spans="1:11" ht="20.100000000000001" customHeight="1" x14ac:dyDescent="0.2">
      <c r="A9" s="5">
        <v>7</v>
      </c>
      <c r="B9" s="2" t="s">
        <v>53</v>
      </c>
      <c r="C9" s="87" t="str">
        <f t="shared" si="0"/>
        <v xml:space="preserve">PEPSI CHAI </v>
      </c>
      <c r="D9" s="5">
        <v>50</v>
      </c>
      <c r="E9" s="2">
        <v>1800</v>
      </c>
      <c r="F9" s="27"/>
      <c r="G9" s="2"/>
      <c r="H9" s="2"/>
      <c r="I9" s="27" t="str">
        <f t="shared" si="1"/>
        <v>CHAI</v>
      </c>
      <c r="J9" s="27" t="str">
        <f t="shared" si="2"/>
        <v>XUAT</v>
      </c>
    </row>
    <row r="10" spans="1:11" ht="20.100000000000001" customHeight="1" x14ac:dyDescent="0.2">
      <c r="A10" s="5">
        <v>8</v>
      </c>
      <c r="B10" s="2" t="s">
        <v>54</v>
      </c>
      <c r="C10" s="87" t="str">
        <f t="shared" si="0"/>
        <v xml:space="preserve">FANTA CHAI </v>
      </c>
      <c r="D10" s="5">
        <v>70</v>
      </c>
      <c r="E10" s="2">
        <v>2000</v>
      </c>
      <c r="F10" s="27"/>
      <c r="G10" s="2"/>
      <c r="H10" s="2"/>
      <c r="I10" s="27" t="str">
        <f t="shared" si="1"/>
        <v>CHAI</v>
      </c>
      <c r="J10" s="27" t="str">
        <f t="shared" si="2"/>
        <v>NHAP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8" t="s">
        <v>55</v>
      </c>
      <c r="B13" s="78" t="s">
        <v>42</v>
      </c>
      <c r="C13" s="78" t="s">
        <v>44</v>
      </c>
      <c r="D13" s="78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8"/>
      <c r="B14" s="78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11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11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11" ht="20.100000000000001" customHeight="1" x14ac:dyDescent="0.2">
      <c r="A20" s="23" t="s">
        <v>133</v>
      </c>
    </row>
    <row r="21" spans="1:11" ht="20.100000000000001" customHeight="1" x14ac:dyDescent="0.2">
      <c r="A21" s="23"/>
      <c r="B21" s="1" t="s">
        <v>181</v>
      </c>
    </row>
    <row r="22" spans="1:11" ht="20.100000000000001" customHeight="1" x14ac:dyDescent="0.2">
      <c r="B22" s="1" t="s">
        <v>151</v>
      </c>
      <c r="J22" s="23" t="s">
        <v>60</v>
      </c>
      <c r="K22" s="23"/>
    </row>
    <row r="23" spans="1:11" ht="20.100000000000001" customHeight="1" x14ac:dyDescent="0.2">
      <c r="B23" s="1" t="s">
        <v>84</v>
      </c>
      <c r="C23" s="1" t="s">
        <v>152</v>
      </c>
      <c r="J23" s="23" t="s">
        <v>198</v>
      </c>
      <c r="K23" s="23"/>
    </row>
    <row r="24" spans="1:11" ht="20.100000000000001" customHeight="1" x14ac:dyDescent="0.2">
      <c r="A24" s="1" t="s">
        <v>81</v>
      </c>
      <c r="J24" s="23" t="s">
        <v>199</v>
      </c>
      <c r="K24" s="23"/>
    </row>
    <row r="25" spans="1:11" ht="20.100000000000001" customHeight="1" x14ac:dyDescent="0.2">
      <c r="A25" s="1" t="s">
        <v>146</v>
      </c>
      <c r="J25" s="23" t="s">
        <v>200</v>
      </c>
      <c r="K25" s="23"/>
    </row>
    <row r="26" spans="1:11" ht="20.100000000000001" customHeight="1" x14ac:dyDescent="0.2">
      <c r="A26" s="1" t="s">
        <v>148</v>
      </c>
      <c r="J26" s="23"/>
    </row>
    <row r="27" spans="1:11" ht="20.100000000000001" customHeight="1" x14ac:dyDescent="0.2">
      <c r="A27" s="1" t="s">
        <v>147</v>
      </c>
    </row>
    <row r="28" spans="1:11" ht="20.100000000000001" customHeight="1" x14ac:dyDescent="0.2">
      <c r="A28" s="26" t="s">
        <v>139</v>
      </c>
    </row>
    <row r="29" spans="1:11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121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101</v>
      </c>
      <c r="C2" s="85"/>
      <c r="D2" s="43" t="s">
        <v>102</v>
      </c>
      <c r="E2" s="80" t="s">
        <v>116</v>
      </c>
      <c r="F2" s="80"/>
      <c r="G2" s="80"/>
      <c r="H2" s="80"/>
      <c r="I2" s="43" t="s">
        <v>111</v>
      </c>
      <c r="J2" s="43" t="s">
        <v>112</v>
      </c>
      <c r="K2" s="43" t="s">
        <v>115</v>
      </c>
    </row>
    <row r="3" spans="1:11" x14ac:dyDescent="0.2">
      <c r="A3" s="82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80" t="s">
        <v>116</v>
      </c>
      <c r="J20" s="80"/>
      <c r="K20" s="80"/>
      <c r="L20" s="80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2023-12-17T09:07:07Z</dcterms:modified>
</cp:coreProperties>
</file>