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58184BEB-3C9E-46EA-861F-72F28187A095}" xr6:coauthVersionLast="46" xr6:coauthVersionMax="46" xr10:uidLastSave="{00000000-0000-0000-0000-000000000000}"/>
  <bookViews>
    <workbookView xWindow="-120" yWindow="450" windowWidth="29040" windowHeight="15270" tabRatio="737" activeTab="1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J3" i="1" l="1"/>
  <c r="D10" i="1"/>
  <c r="J10" i="1" s="1"/>
  <c r="D4" i="1"/>
  <c r="J4" i="1" s="1"/>
  <c r="D5" i="1"/>
  <c r="J5" i="1" s="1"/>
  <c r="D6" i="1"/>
  <c r="D7" i="1"/>
  <c r="D8" i="1"/>
  <c r="J8" i="1" s="1"/>
  <c r="D9" i="1"/>
  <c r="J9" i="1" s="1"/>
  <c r="D3" i="1"/>
  <c r="J6" i="1"/>
  <c r="J7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I9" i="13"/>
  <c r="I11" i="13"/>
  <c r="I7" i="13"/>
  <c r="I5" i="13"/>
  <c r="I6" i="13"/>
  <c r="I13" i="13"/>
  <c r="I10" i="13"/>
  <c r="I12" i="13"/>
  <c r="I8" i="13"/>
  <c r="H9" i="13"/>
  <c r="H11" i="13"/>
  <c r="H7" i="13"/>
  <c r="H5" i="13"/>
  <c r="H6" i="13"/>
  <c r="H13" i="13"/>
  <c r="H10" i="13"/>
  <c r="H12" i="13"/>
  <c r="H8" i="13"/>
  <c r="G9" i="13"/>
  <c r="G11" i="13"/>
  <c r="G7" i="13"/>
  <c r="G5" i="13"/>
  <c r="G6" i="13"/>
  <c r="G13" i="13"/>
  <c r="G10" i="13"/>
  <c r="G12" i="13"/>
  <c r="G8" i="13"/>
  <c r="F9" i="13"/>
  <c r="F11" i="13"/>
  <c r="F7" i="13"/>
  <c r="F5" i="13"/>
  <c r="F6" i="13"/>
  <c r="F13" i="13"/>
  <c r="F10" i="13"/>
  <c r="F12" i="13"/>
  <c r="F8" i="13"/>
  <c r="D9" i="13"/>
  <c r="D11" i="13"/>
  <c r="D7" i="13"/>
  <c r="D5" i="13"/>
  <c r="D6" i="13"/>
  <c r="D13" i="13"/>
  <c r="D10" i="13"/>
  <c r="D12" i="13"/>
  <c r="D8" i="13"/>
  <c r="C9" i="13"/>
  <c r="E9" i="13" s="1"/>
  <c r="C11" i="13"/>
  <c r="E11" i="13" s="1"/>
  <c r="C7" i="13"/>
  <c r="E7" i="13" s="1"/>
  <c r="C5" i="13"/>
  <c r="C6" i="13"/>
  <c r="E6" i="13" s="1"/>
  <c r="C13" i="13"/>
  <c r="C10" i="13"/>
  <c r="E10" i="13" s="1"/>
  <c r="C12" i="13"/>
  <c r="E12" i="13" s="1"/>
  <c r="C8" i="13"/>
  <c r="E8" i="13" s="1"/>
  <c r="L12" i="13"/>
  <c r="E13" i="13" l="1"/>
  <c r="E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  <author>hv</author>
  </authors>
  <commentList>
    <comment ref="A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  <comment ref="C8" authorId="1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8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8" authorId="1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<sst xmlns="http://schemas.openxmlformats.org/spreadsheetml/2006/main" count="266" uniqueCount="198">
  <si>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</si>
  <si>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</si>
  <si>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</si>
  <si>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</si>
  <si>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</si>
  <si>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</si>
  <si>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</si>
  <si>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</si>
  <si>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</si>
  <si>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</si>
  <si>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</si>
  <si>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</si>
  <si>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</si>
  <si>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</si>
  <si>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</si>
  <si>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</si>
  <si>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</si>
  <si>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</si>
  <si>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</si>
  <si>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</si>
  <si>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</si>
  <si>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</si>
  <si>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</si>
  <si>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</si>
  <si>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</si>
  <si>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</si>
  <si>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</si>
  <si>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</si>
  <si>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</si>
  <si>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</si>
  <si>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</si>
  <si>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</si>
  <si>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</si>
  <si>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</si>
  <si>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</si>
  <si>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</si>
  <si>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</si>
  <si>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</si>
  <si>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</si>
  <si>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</si>
  <si>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</si>
  <si>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</si>
  <si>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</si>
  <si>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</si>
  <si>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</si>
  <si>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</si>
  <si>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</si>
  <si>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</si>
  <si>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</si>
  <si>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</si>
  <si>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</si>
  <si>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</si>
  <si>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</si>
  <si>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</si>
  <si>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</si>
  <si>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</si>
  <si>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</si>
  <si>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</si>
  <si>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</si>
  <si>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</si>
  <si>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</si>
  <si>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</si>
  <si>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</si>
  <si>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</si>
  <si>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</si>
  <si>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</si>
  <si>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</si>
  <si>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</si>
  <si>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</si>
  <si>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</si>
  <si>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</si>
  <si>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</si>
  <si>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</si>
  <si>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</si>
  <si>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</si>
  <si>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</si>
  <si>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</si>
  <si>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</si>
  <si>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</si>
  <si>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</si>
  <si>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</si>
  <si>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</si>
  <si>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</si>
  <si>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</si>
  <si>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</si>
  <si>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</si>
  <si>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</si>
  <si>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</si>
  <si>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</si>
  <si>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</si>
  <si>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</si>
  <si>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</si>
  <si>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</si>
  <si>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</si>
  <si>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</si>
  <si>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</si>
  <si>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</si>
  <si>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</si>
  <si>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</si>
  <si>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</si>
  <si>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</si>
  <si>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</si>
  <si>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</si>
  <si>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</si>
  <si>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</si>
  <si>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</si>
  <si>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</si>
  <si>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</si>
  <si>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</si>
  <si>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</si>
  <si>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</si>
  <si>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</si>
  <si>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</si>
  <si>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</si>
  <si>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</si>
  <si>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</si>
  <si>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</si>
  <si>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</si>
  <si>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</si>
  <si>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</si>
  <si>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</si>
  <si>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</si>
  <si>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</si>
  <si>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</si>
  <si>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</si>
  <si>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</si>
  <si>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</si>
  <si>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</si>
  <si>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</si>
  <si>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</si>
  <si>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</si>
  <si>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</si>
  <si>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</si>
  <si>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</si>
  <si>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</si>
  <si>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</si>
  <si>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</si>
  <si>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</si>
  <si>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</si>
  <si>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</si>
  <si>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</si>
  <si>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</si>
  <si>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</si>
  <si>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</si>
  <si>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</si>
  <si>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</si>
  <si>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</si>
  <si>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</si>
  <si>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</si>
  <si>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</si>
  <si>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</si>
  <si>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</si>
  <si>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</si>
  <si>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</si>
  <si>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</si>
  <si>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</si>
  <si>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</si>
  <si>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</si>
  <si>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</si>
  <si>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</si>
  <si>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</si>
  <si>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</si>
  <si>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</si>
  <si>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</si>
  <si>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</si>
  <si>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</si>
  <si>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</si>
  <si>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</si>
  <si>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</si>
  <si>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</si>
  <si>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</si>
  <si>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</si>
  <si>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</si>
  <si>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</si>
  <si>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</si>
  <si>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</si>
  <si>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</si>
  <si>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</si>
  <si>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</si>
  <si>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t xml:space="preserve">         ?</t>
  </si>
  <si>
    <t xml:space="preserve">            ?</t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</si>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</sst>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#.0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6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4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3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7"/>
  <sheetViews>
    <sheetView zoomScale="90" workbookViewId="0">
      <selection activeCell="A5" sqref="A5:I13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2" ht="34.5" customHeight="1" x14ac:dyDescent="0.35">
      <c r="A1" s="69" t="s">
        <v>85</v>
      </c>
      <c r="B1" s="69"/>
      <c r="C1" s="69"/>
      <c r="D1" s="69"/>
      <c r="E1" s="69"/>
      <c r="F1" s="69"/>
      <c r="G1" s="69"/>
      <c r="H1" s="69"/>
      <c r="I1" s="69"/>
    </row>
    <row r="2" spans="1:12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2" ht="20.100000000000001" customHeight="1" x14ac:dyDescent="0.2">
      <c r="A3" s="72" t="s">
        <v>86</v>
      </c>
      <c r="B3" s="72" t="s">
        <v>87</v>
      </c>
      <c r="C3" s="65" t="s">
        <v>93</v>
      </c>
      <c r="D3" s="65" t="s">
        <v>94</v>
      </c>
      <c r="E3" s="65" t="s">
        <v>88</v>
      </c>
      <c r="F3" s="67" t="s">
        <v>89</v>
      </c>
      <c r="G3" s="68"/>
      <c r="H3" s="70" t="s">
        <v>90</v>
      </c>
      <c r="I3" s="36" t="s">
        <v>47</v>
      </c>
    </row>
    <row r="4" spans="1:12" ht="20.100000000000001" customHeight="1" x14ac:dyDescent="0.2">
      <c r="A4" s="72"/>
      <c r="B4" s="72"/>
      <c r="C4" s="66"/>
      <c r="D4" s="66"/>
      <c r="E4" s="66"/>
      <c r="F4" s="35" t="s">
        <v>91</v>
      </c>
      <c r="G4" s="35" t="s">
        <v>92</v>
      </c>
      <c r="H4" s="71"/>
      <c r="I4" s="37"/>
    </row>
    <row r="5" spans="1:12" ht="20.100000000000001" customHeight="1" x14ac:dyDescent="0.2">
      <c r="A5" s="2" t="s">
        <v>170</v>
      </c>
      <c r="B5" s="2">
        <v>25</v>
      </c>
      <c r="C5" s="2" t="str">
        <f>IF(LEFT(A5,2)="A1","Tin học A.1","Tin học A.2")</f>
        <v>Tin học A.1</v>
      </c>
      <c r="D5" s="2" t="str">
        <f>IF(MID(A5,3,1)="S","SÁNG",IF(MID(A5,3,1)="C","CHIỀU","TỐI"))</f>
        <v>CHIỀU</v>
      </c>
      <c r="E5" s="27" t="str">
        <f>C5 &amp;"-"&amp; D5</f>
        <v>Tin học A.1-CHIỀU</v>
      </c>
      <c r="F5" s="27" t="str">
        <f>IF(B5&lt;10,"","X")</f>
        <v>X</v>
      </c>
      <c r="G5" s="27" t="str">
        <f>IF(B5&gt;=20,"X","")</f>
        <v>X</v>
      </c>
      <c r="H5" s="48">
        <f>IF(MID(A5,3,1)="T",$D$2+"2",$D$2)</f>
        <v>44344</v>
      </c>
      <c r="I5" s="27" t="str">
        <f>IF(B5&lt;10,"HỦY","")</f>
        <v/>
      </c>
    </row>
    <row r="6" spans="1:12" ht="20.100000000000001" customHeight="1" x14ac:dyDescent="0.2">
      <c r="A6" s="2" t="s">
        <v>171</v>
      </c>
      <c r="B6" s="2">
        <v>7</v>
      </c>
      <c r="C6" s="2" t="str">
        <f>IF(LEFT(A6,2)="A1","Tin học A.1","Tin học A.2")</f>
        <v>Tin học A.1</v>
      </c>
      <c r="D6" s="2" t="str">
        <f>IF(MID(A6,3,1)="S","SÁNG",IF(MID(A6,3,1)="C","CHIỀU","TỐI"))</f>
        <v>SÁNG</v>
      </c>
      <c r="E6" s="27" t="str">
        <f>C6 &amp;"-"&amp; D6</f>
        <v>Tin học A.1-SÁNG</v>
      </c>
      <c r="F6" s="27" t="str">
        <f>IF(B6&lt;10,"","X")</f>
        <v/>
      </c>
      <c r="G6" s="27" t="str">
        <f>IF(B6&gt;=20,"X","")</f>
        <v/>
      </c>
      <c r="H6" s="48">
        <f>IF(MID(A6,3,1)="T",$D$2+"2",$D$2)</f>
        <v>44344</v>
      </c>
      <c r="I6" s="27" t="str">
        <f>IF(B6&lt;10,"HỦY","")</f>
        <v>HỦY</v>
      </c>
    </row>
    <row r="7" spans="1:12" ht="20.100000000000001" customHeight="1" x14ac:dyDescent="0.2">
      <c r="A7" s="2" t="s">
        <v>169</v>
      </c>
      <c r="B7" s="2">
        <v>18</v>
      </c>
      <c r="C7" s="2" t="str">
        <f>IF(LEFT(A7,2)="A1","Tin học A.1","Tin học A.2")</f>
        <v>Tin học A.1</v>
      </c>
      <c r="D7" s="2" t="str">
        <f>IF(MID(A7,3,1)="S","SÁNG",IF(MID(A7,3,1)="C","CHIỀU","TỐI"))</f>
        <v>SÁNG</v>
      </c>
      <c r="E7" s="27" t="str">
        <f>C7 &amp;"-"&amp; D7</f>
        <v>Tin học A.1-SÁNG</v>
      </c>
      <c r="F7" s="27" t="str">
        <f>IF(B7&lt;10,"","X")</f>
        <v>X</v>
      </c>
      <c r="G7" s="27" t="str">
        <f>IF(B7&gt;=20,"X","")</f>
        <v/>
      </c>
      <c r="H7" s="48">
        <f>IF(MID(A7,3,1)="T",$D$2+"2",$D$2)</f>
        <v>44344</v>
      </c>
      <c r="I7" s="27" t="str">
        <f>IF(B7&lt;10,"HỦY","")</f>
        <v/>
      </c>
    </row>
    <row r="8" spans="1:12" ht="20.100000000000001" customHeight="1" x14ac:dyDescent="0.2">
      <c r="A8" s="2" t="s">
        <v>162</v>
      </c>
      <c r="B8" s="2">
        <v>22</v>
      </c>
      <c r="C8" s="2" t="str">
        <f>IF(LEFT(A8,2)="A1","Tin học A.1","Tin học A.2")</f>
        <v>Tin học A.1</v>
      </c>
      <c r="D8" s="2" t="str">
        <f>IF(MID(A8,3,1)="S","SÁNG",IF(MID(A8,3,1)="C","CHIỀU","TỐI"))</f>
        <v>SÁNG</v>
      </c>
      <c r="E8" s="27" t="str">
        <f>C8 &amp;  "-"  &amp; D8</f>
        <v>Tin học A.1-SÁNG</v>
      </c>
      <c r="F8" s="27" t="str">
        <f>IF(B8&lt;10,"","X")</f>
        <v>X</v>
      </c>
      <c r="G8" s="27" t="str">
        <f>IF(B8&gt;=20,"X","")</f>
        <v>X</v>
      </c>
      <c r="H8" s="48">
        <f>IF(MID(A8,3,1)="T",$D$2+"2",$D$2)</f>
        <v>44344</v>
      </c>
      <c r="I8" s="27" t="str">
        <f>IF(B8&lt;10,"HỦY","")</f>
        <v/>
      </c>
    </row>
    <row r="9" spans="1:12" ht="20.100000000000001" customHeight="1" x14ac:dyDescent="0.2">
      <c r="A9" s="2" t="s">
        <v>167</v>
      </c>
      <c r="B9" s="2">
        <v>18</v>
      </c>
      <c r="C9" s="2" t="str">
        <f>IF(LEFT(A9,2)="A1","Tin học A.1","Tin học A.2")</f>
        <v>Tin học A.1</v>
      </c>
      <c r="D9" s="2" t="str">
        <f>IF(MID(A9,3,1)="S","SÁNG",IF(MID(A9,3,1)="C","CHIỀU","TỐI"))</f>
        <v>TỐI</v>
      </c>
      <c r="E9" s="27" t="str">
        <f>C9 &amp;"-"&amp; D9</f>
        <v>Tin học A.1-TỐI</v>
      </c>
      <c r="F9" s="27" t="str">
        <f>IF(B9&lt;10,"","X")</f>
        <v>X</v>
      </c>
      <c r="G9" s="27" t="str">
        <f>IF(B9&gt;=20,"X","")</f>
        <v/>
      </c>
      <c r="H9" s="48">
        <f>IF(MID(A9,3,1)="T",$D$2+"2",$D$2)</f>
        <v>44346</v>
      </c>
      <c r="I9" s="27" t="str">
        <f>IF(B9&lt;10,"HỦY","")</f>
        <v/>
      </c>
    </row>
    <row r="10" spans="1:12" ht="20.100000000000001" customHeight="1" x14ac:dyDescent="0.2">
      <c r="A10" s="2" t="s">
        <v>173</v>
      </c>
      <c r="B10" s="2">
        <v>28</v>
      </c>
      <c r="C10" s="2" t="str">
        <f>IF(LEFT(A10,2)="A1","Tin học A.1","Tin học A.2")</f>
        <v>Tin học A.1</v>
      </c>
      <c r="D10" s="2" t="str">
        <f>IF(MID(A10,3,1)="S","SÁNG",IF(MID(A10,3,1)="C","CHIỀU","TỐI"))</f>
        <v>TỐI</v>
      </c>
      <c r="E10" s="27" t="str">
        <f>C10 &amp;"-"&amp; D10</f>
        <v>Tin học A.1-TỐI</v>
      </c>
      <c r="F10" s="27" t="str">
        <f>IF(B10&lt;10,"","X")</f>
        <v>X</v>
      </c>
      <c r="G10" s="27" t="str">
        <f>IF(B10&gt;=20,"X","")</f>
        <v>X</v>
      </c>
      <c r="H10" s="48">
        <f>IF(MID(A10,3,1)="T",$D$2+"2",$D$2)</f>
        <v>44346</v>
      </c>
      <c r="I10" s="27" t="str">
        <f>IF(B10&lt;10,"HỦY","")</f>
        <v/>
      </c>
    </row>
    <row r="11" spans="1:12" ht="20.100000000000001" customHeight="1" x14ac:dyDescent="0.2">
      <c r="A11" s="2" t="s">
        <v>168</v>
      </c>
      <c r="B11" s="2">
        <v>19</v>
      </c>
      <c r="C11" s="2" t="str">
        <f>IF(LEFT(A11,2)="A1","Tin học A.1","Tin học A.2")</f>
        <v>Tin học A.2</v>
      </c>
      <c r="D11" s="2" t="str">
        <f>IF(MID(A11,3,1)="S","SÁNG",IF(MID(A11,3,1)="C","CHIỀU","TỐI"))</f>
        <v>CHIỀU</v>
      </c>
      <c r="E11" s="27" t="str">
        <f>C11 &amp;"-"&amp; D11</f>
        <v>Tin học A.2-CHIỀU</v>
      </c>
      <c r="F11" s="27" t="str">
        <f>IF(B11&lt;10,"","X")</f>
        <v>X</v>
      </c>
      <c r="G11" s="27" t="str">
        <f>IF(B11&gt;=20,"X","")</f>
        <v/>
      </c>
      <c r="H11" s="48">
        <f>IF(MID(A11,3,1)="T",$D$2+"2",$D$2)</f>
        <v>44344</v>
      </c>
      <c r="I11" s="27" t="str">
        <f>IF(B11&lt;10,"HỦY","")</f>
        <v/>
      </c>
    </row>
    <row r="12" spans="1:12" ht="20.100000000000001" customHeight="1" x14ac:dyDescent="0.2">
      <c r="A12" s="2" t="s">
        <v>174</v>
      </c>
      <c r="B12" s="2">
        <v>9</v>
      </c>
      <c r="C12" s="2" t="str">
        <f>IF(LEFT(A12,2)="A1","Tin học A.1","Tin học A.2")</f>
        <v>Tin học A.2</v>
      </c>
      <c r="D12" s="2" t="str">
        <f>IF(MID(A12,3,1)="S","SÁNG",IF(MID(A12,3,1)="C","CHIỀU","TỐI"))</f>
        <v>SÁNG</v>
      </c>
      <c r="E12" s="27" t="str">
        <f>C12 &amp;"-"&amp; D12</f>
        <v>Tin học A.2-SÁNG</v>
      </c>
      <c r="F12" s="27" t="str">
        <f>IF(B12&lt;10,"","X")</f>
        <v/>
      </c>
      <c r="G12" s="27" t="str">
        <f>IF(B12&gt;=20,"X","")</f>
        <v/>
      </c>
      <c r="H12" s="48">
        <f>IF(MID(A12,3,1)="T",$D$2+"2",$D$2)</f>
        <v>44344</v>
      </c>
      <c r="I12" s="27" t="str">
        <f>IF(B12&lt;10,"HỦY","")</f>
        <v>HỦY</v>
      </c>
      <c r="L12" s="1" t="str">
        <f t="shared" ref="L4:L13" si="0">LEFT(A14,2)</f>
        <v/>
      </c>
    </row>
    <row r="13" spans="1:12" ht="20.100000000000001" customHeight="1" x14ac:dyDescent="0.2">
      <c r="A13" s="2" t="s">
        <v>172</v>
      </c>
      <c r="B13" s="2">
        <v>19</v>
      </c>
      <c r="C13" s="2" t="str">
        <f>IF(LEFT(A13,2)="A1","Tin học A.1","Tin học A.2")</f>
        <v>Tin học A.2</v>
      </c>
      <c r="D13" s="2" t="str">
        <f>IF(MID(A13,3,1)="S","SÁNG",IF(MID(A13,3,1)="C","CHIỀU","TỐI"))</f>
        <v>TỐI</v>
      </c>
      <c r="E13" s="27" t="str">
        <f>C13 &amp;"-"&amp; D13</f>
        <v>Tin học A.2-TỐI</v>
      </c>
      <c r="F13" s="27" t="str">
        <f>IF(B13&lt;10,"","X")</f>
        <v>X</v>
      </c>
      <c r="G13" s="27" t="str">
        <f>IF(B13&gt;=20,"X","")</f>
        <v/>
      </c>
      <c r="H13" s="48">
        <f>IF(MID(A13,3,1)="T",$D$2+"2",$D$2)</f>
        <v>44346</v>
      </c>
      <c r="I13" s="27" t="str">
        <f>IF(B13&lt;10,"HỦY","")</f>
        <v/>
      </c>
    </row>
    <row r="14" spans="1:12" ht="20.100000000000001" customHeight="1" x14ac:dyDescent="0.2">
      <c r="J14" s="26"/>
    </row>
    <row r="15" spans="1:12" ht="20.100000000000001" customHeight="1" x14ac:dyDescent="0.2">
      <c r="A15" s="26" t="s">
        <v>18</v>
      </c>
      <c r="D15" s="26" t="s">
        <v>26</v>
      </c>
    </row>
    <row r="16" spans="1:12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 t="s">
        <v>179</v>
      </c>
      <c r="H21" s="27" t="s">
        <v>180</v>
      </c>
      <c r="I21" s="27" t="s">
        <v>36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sortState xmlns:xlrd2="http://schemas.microsoft.com/office/spreadsheetml/2017/richdata2" ref="A5:I13">
    <sortCondition ref="E5:E13"/>
    <sortCondition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abSelected="1" zoomScaleNormal="100" workbookViewId="0">
      <selection activeCell="J4" sqref="J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sinh"))</f>
        <v>Bộ đội</v>
      </c>
      <c r="D3" s="85">
        <f>RIGHT(B3,1)*1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>
        <f>IF(E3="A",26,IF(E3="B",25.5,20))</f>
        <v>26</v>
      </c>
      <c r="J3" s="27">
        <f>IF(D3=1,0,IF(D3=2,1,2))</f>
        <v>0</v>
      </c>
      <c r="K3" s="27" t="s">
        <v>35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sinh"))</f>
        <v>Học sinh</v>
      </c>
      <c r="D4" s="85">
        <f t="shared" ref="D4:D9" si="1">RIGHT(B4,1)*1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IF(E4="A",26,IF(E4="B",25.5,20))</f>
        <v>26</v>
      </c>
      <c r="J4" s="27">
        <f t="shared" ref="J4:J10" si="4">IF(D4=1,0,IF(D4=2,1,2))</f>
        <v>2</v>
      </c>
      <c r="K4" s="2"/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85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2</v>
      </c>
      <c r="K5" s="2"/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85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"/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85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0</v>
      </c>
      <c r="K7" s="2"/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85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</v>
      </c>
      <c r="K8" s="2"/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85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"/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85">
        <f>RIGHT(B10,1)*1</f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1</v>
      </c>
      <c r="K10" s="2"/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 t="s">
        <v>141</v>
      </c>
      <c r="J14" s="27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s">
        <v>141</v>
      </c>
      <c r="J15" s="27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s">
        <v>141</v>
      </c>
      <c r="J16" s="27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B6" sqref="B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4" t="s">
        <v>196</v>
      </c>
      <c r="B1" s="74"/>
      <c r="C1" s="74"/>
      <c r="D1" s="74"/>
      <c r="E1" s="74"/>
      <c r="F1" s="74"/>
      <c r="G1" s="74"/>
      <c r="H1" s="74"/>
      <c r="I1" s="74"/>
    </row>
    <row r="2" spans="1:9" ht="60" customHeight="1" x14ac:dyDescent="0.2">
      <c r="A2" s="49" t="s">
        <v>187</v>
      </c>
      <c r="B2" s="49" t="s">
        <v>188</v>
      </c>
      <c r="C2" s="50" t="s">
        <v>191</v>
      </c>
      <c r="D2" s="50" t="s">
        <v>192</v>
      </c>
      <c r="E2" s="50" t="s">
        <v>193</v>
      </c>
      <c r="F2" s="50" t="s">
        <v>194</v>
      </c>
      <c r="G2" s="50" t="s">
        <v>195</v>
      </c>
      <c r="H2" s="50" t="s">
        <v>189</v>
      </c>
      <c r="I2" s="49" t="s">
        <v>190</v>
      </c>
    </row>
    <row r="3" spans="1:9" x14ac:dyDescent="0.2">
      <c r="A3" s="52">
        <v>1</v>
      </c>
      <c r="B3" s="53" t="s">
        <v>77</v>
      </c>
      <c r="C3" s="52" t="s">
        <v>29</v>
      </c>
      <c r="D3" s="52">
        <v>9</v>
      </c>
      <c r="E3" s="52">
        <v>10</v>
      </c>
      <c r="F3" s="54"/>
      <c r="G3" s="55"/>
      <c r="H3" s="55"/>
      <c r="I3" s="55"/>
    </row>
    <row r="4" spans="1:9" x14ac:dyDescent="0.2">
      <c r="A4" s="52">
        <v>2</v>
      </c>
      <c r="B4" s="53" t="s">
        <v>78</v>
      </c>
      <c r="C4" s="52" t="s">
        <v>31</v>
      </c>
      <c r="D4" s="52">
        <v>8</v>
      </c>
      <c r="E4" s="52">
        <v>10</v>
      </c>
      <c r="F4" s="54"/>
      <c r="G4" s="55"/>
      <c r="H4" s="55"/>
      <c r="I4" s="55"/>
    </row>
    <row r="5" spans="1:9" x14ac:dyDescent="0.2">
      <c r="A5" s="52">
        <v>3</v>
      </c>
      <c r="B5" s="53" t="s">
        <v>197</v>
      </c>
      <c r="C5" s="52" t="s">
        <v>31</v>
      </c>
      <c r="D5" s="52">
        <v>5</v>
      </c>
      <c r="E5" s="52">
        <v>6</v>
      </c>
      <c r="F5" s="54"/>
      <c r="G5" s="55"/>
      <c r="H5" s="55"/>
      <c r="I5" s="55"/>
    </row>
    <row r="6" spans="1:9" x14ac:dyDescent="0.2">
      <c r="A6" s="52">
        <v>4</v>
      </c>
      <c r="B6" s="53" t="s">
        <v>79</v>
      </c>
      <c r="C6" s="52" t="s">
        <v>29</v>
      </c>
      <c r="D6" s="52">
        <v>8</v>
      </c>
      <c r="E6" s="52">
        <v>2</v>
      </c>
      <c r="F6" s="54"/>
      <c r="G6" s="55"/>
      <c r="H6" s="55"/>
      <c r="I6" s="55"/>
    </row>
    <row r="7" spans="1:9" x14ac:dyDescent="0.2">
      <c r="A7" s="52">
        <v>5</v>
      </c>
      <c r="B7" s="53" t="s">
        <v>80</v>
      </c>
      <c r="C7" s="52" t="s">
        <v>31</v>
      </c>
      <c r="D7" s="52">
        <v>10</v>
      </c>
      <c r="E7" s="52">
        <v>9</v>
      </c>
      <c r="F7" s="54"/>
      <c r="G7" s="55"/>
      <c r="H7" s="55"/>
      <c r="I7" s="55"/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183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184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185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186</v>
      </c>
      <c r="B13" s="59"/>
    </row>
    <row r="14" spans="1:9" ht="47.25" customHeight="1" x14ac:dyDescent="0.2">
      <c r="A14" s="60" t="s">
        <v>149</v>
      </c>
      <c r="B14" s="61" t="s">
        <v>156</v>
      </c>
      <c r="C14" s="62" t="s">
        <v>150</v>
      </c>
      <c r="D14" s="75" t="s">
        <v>158</v>
      </c>
      <c r="E14" s="75"/>
    </row>
    <row r="15" spans="1:9" x14ac:dyDescent="0.2">
      <c r="A15" s="63" t="s">
        <v>34</v>
      </c>
      <c r="B15" s="63" t="s">
        <v>157</v>
      </c>
      <c r="C15" s="64" t="s">
        <v>141</v>
      </c>
      <c r="D15" s="76" t="s">
        <v>33</v>
      </c>
      <c r="E15" s="7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8" t="s">
        <v>40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182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7" t="s">
        <v>55</v>
      </c>
      <c r="B13" s="77" t="s">
        <v>42</v>
      </c>
      <c r="C13" s="77" t="s">
        <v>44</v>
      </c>
      <c r="D13" s="77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77"/>
      <c r="B14" s="77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181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2" t="s">
        <v>121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">
      <c r="A2" s="80" t="s">
        <v>1</v>
      </c>
      <c r="B2" s="83" t="s">
        <v>101</v>
      </c>
      <c r="C2" s="84"/>
      <c r="D2" s="43" t="s">
        <v>102</v>
      </c>
      <c r="E2" s="79" t="s">
        <v>116</v>
      </c>
      <c r="F2" s="79"/>
      <c r="G2" s="79"/>
      <c r="H2" s="79"/>
      <c r="I2" s="43" t="s">
        <v>111</v>
      </c>
      <c r="J2" s="43" t="s">
        <v>112</v>
      </c>
      <c r="K2" s="43" t="s">
        <v>115</v>
      </c>
    </row>
    <row r="3" spans="1:11" x14ac:dyDescent="0.2">
      <c r="A3" s="81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79" t="s">
        <v>116</v>
      </c>
      <c r="J20" s="79"/>
      <c r="K20" s="79"/>
      <c r="L20" s="79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2023-12-10T09:31:31Z</dcterms:modified>
</cp:coreProperties>
</file>