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702AA406-5CA4-4933-85CD-FBA6F68BD1DC}" xr6:coauthVersionLast="46" xr6:coauthVersionMax="46" xr10:uidLastSave="{00000000-0000-0000-0000-000000000000}"/>
  <bookViews>
    <workbookView xWindow="-120" yWindow="450" windowWidth="29040" windowHeight="15270" xr2:uid="{00000000-000D-0000-FFFF-FFFF00000000}"/>
  </bookViews>
  <sheets>
    <sheet name="Bai1" sheetId="6" r:id="rId1"/>
    <sheet name="Bai2" sheetId="4" r:id="rId2"/>
    <sheet name="Bai3" sheetId="8" r:id="rId3"/>
  </sheets>
  <calcPr calcId="181029"/>
</workbook>
</file>

<file path=xl/calcChain.xml><?xml version="1.0" encoding="utf-8"?>
<calcChain xmlns="http://schemas.openxmlformats.org/spreadsheetml/2006/main">
  <c r="E18" i="8" l="1"/>
  <c r="E17" i="8"/>
  <c r="E16" i="8"/>
  <c r="H5" i="8"/>
  <c r="H6" i="8"/>
  <c r="H7" i="8"/>
  <c r="H8" i="8"/>
  <c r="H9" i="8"/>
  <c r="H10" i="8"/>
  <c r="H11" i="8"/>
  <c r="H12" i="8"/>
  <c r="H4" i="8"/>
  <c r="E21" i="6"/>
  <c r="E23" i="6"/>
  <c r="E22" i="6"/>
  <c r="E20" i="6"/>
  <c r="E19" i="6"/>
  <c r="E18" i="6"/>
  <c r="J5" i="6"/>
  <c r="J6" i="6"/>
  <c r="J7" i="6"/>
  <c r="J8" i="6"/>
  <c r="J4" i="6"/>
  <c r="G5" i="8"/>
  <c r="G6" i="8"/>
  <c r="G7" i="8"/>
  <c r="G8" i="8"/>
  <c r="G9" i="8"/>
  <c r="G10" i="8"/>
  <c r="G11" i="8"/>
  <c r="G12" i="8"/>
  <c r="G4" i="8"/>
  <c r="I11" i="6"/>
  <c r="H11" i="6"/>
  <c r="G11" i="6"/>
  <c r="I5" i="6"/>
  <c r="I6" i="6"/>
  <c r="I7" i="6"/>
  <c r="I8" i="6"/>
  <c r="I4" i="6"/>
  <c r="H5" i="6"/>
  <c r="H6" i="6"/>
  <c r="H7" i="6"/>
  <c r="H8" i="6"/>
  <c r="H4" i="6"/>
  <c r="G5" i="6"/>
  <c r="G6" i="6"/>
  <c r="G7" i="6"/>
  <c r="G8" i="6"/>
  <c r="G4" i="6"/>
  <c r="F5" i="6"/>
  <c r="F6" i="6"/>
  <c r="F7" i="6"/>
  <c r="F8" i="6"/>
  <c r="F4" i="6"/>
  <c r="E4" i="4"/>
  <c r="G4" i="4" s="1"/>
  <c r="E5" i="4"/>
  <c r="F5" i="4" s="1"/>
  <c r="E6" i="4"/>
  <c r="F6" i="4" s="1"/>
  <c r="E7" i="4"/>
  <c r="E8" i="4"/>
  <c r="G8" i="4" s="1"/>
  <c r="E9" i="4"/>
  <c r="F9" i="4" s="1"/>
  <c r="E3" i="4"/>
  <c r="G3" i="4" s="1"/>
  <c r="G6" i="4"/>
  <c r="G7" i="4"/>
  <c r="F7" i="4"/>
  <c r="D4" i="4"/>
  <c r="D5" i="4"/>
  <c r="D6" i="4"/>
  <c r="D7" i="4"/>
  <c r="D8" i="4"/>
  <c r="D9" i="4"/>
  <c r="D3" i="4"/>
  <c r="C4" i="4"/>
  <c r="C5" i="4"/>
  <c r="C6" i="4"/>
  <c r="C7" i="4"/>
  <c r="C8" i="4"/>
  <c r="C9" i="4"/>
  <c r="C3" i="4"/>
  <c r="F4" i="4" l="1"/>
  <c r="F8" i="4"/>
  <c r="G5" i="4"/>
  <c r="G9" i="4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C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 xr:uid="{00000000-0006-0000-0100-000003000000}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 xr:uid="{00000000-0006-0000-0100-000004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 xr:uid="{00000000-0006-0000-0100-000005000000}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 xr:uid="{00000000-0006-0000-0100-000006000000}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G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<sst xmlns="http://schemas.openxmlformats.org/spreadsheetml/2006/main" count="108" uniqueCount="86">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</sst>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#,##0\ &quot;Đồng&quot;"/>
    <numFmt numFmtId="166" formatCode="#,##0\ &quot;đồng&quot;"/>
    <numFmt numFmtId="167" formatCode="0\ &quot; chai&quot;\ 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14" fontId="21" fillId="0" borderId="2" xfId="0" applyNumberFormat="1" applyFont="1" applyBorder="1"/>
    <xf numFmtId="165" fontId="22" fillId="0" borderId="2" xfId="0" applyNumberFormat="1" applyFont="1" applyBorder="1" applyAlignment="1">
      <alignment horizontal="center"/>
    </xf>
    <xf numFmtId="165" fontId="22" fillId="0" borderId="2" xfId="0" applyNumberFormat="1" applyFont="1" applyBorder="1"/>
    <xf numFmtId="0" fontId="23" fillId="0" borderId="0" xfId="0" applyFont="1"/>
    <xf numFmtId="165" fontId="25" fillId="0" borderId="1" xfId="0" applyNumberFormat="1" applyFont="1" applyBorder="1" applyAlignment="1">
      <alignment horizontal="center"/>
    </xf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0" fontId="24" fillId="4" borderId="4" xfId="0" applyFont="1" applyFill="1" applyBorder="1" applyAlignment="1">
      <alignment horizontal="center" wrapText="1"/>
    </xf>
    <xf numFmtId="166" fontId="19" fillId="0" borderId="0" xfId="0" applyNumberFormat="1" applyFont="1" applyAlignment="1">
      <alignment horizontal="center"/>
    </xf>
    <xf numFmtId="167" fontId="16" fillId="0" borderId="1" xfId="0" applyNumberFormat="1" applyFont="1" applyBorder="1" applyAlignment="1">
      <alignment horizontal="center"/>
    </xf>
    <xf numFmtId="0" fontId="22" fillId="0" borderId="2" xfId="0" applyNumberFormat="1" applyFont="1" applyBorder="1" applyAlignment="1">
      <alignment horizontal="center"/>
    </xf>
    <xf numFmtId="165" fontId="25" fillId="0" borderId="1" xfId="0" applyNumberFormat="1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21" fontId="13" fillId="0" borderId="1" xfId="0" applyNumberFormat="1" applyFont="1" applyBorder="1"/>
    <xf numFmtId="0" fontId="22" fillId="0" borderId="2" xfId="0" applyNumberFormat="1" applyFont="1" applyBorder="1"/>
    <xf numFmtId="165" fontId="27" fillId="0" borderId="1" xfId="0" applyNumberFormat="1" applyFont="1" applyBorder="1"/>
    <xf numFmtId="46" fontId="13" fillId="0" borderId="1" xfId="0" applyNumberFormat="1" applyFont="1" applyBorder="1"/>
    <xf numFmtId="46" fontId="8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E21" sqref="E21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22.28515625" style="15" customWidth="1"/>
    <col min="9" max="9" width="22" style="15" customWidth="1"/>
    <col min="10" max="10" width="19.42578125" style="15" customWidth="1"/>
    <col min="11" max="16384" width="12" style="15"/>
  </cols>
  <sheetData>
    <row r="1" spans="1:10" ht="22.5" x14ac:dyDescent="0.3">
      <c r="A1" s="36" t="s">
        <v>54</v>
      </c>
      <c r="B1" s="36"/>
      <c r="C1" s="36"/>
      <c r="D1" s="36"/>
      <c r="E1" s="36"/>
      <c r="F1" s="36"/>
      <c r="G1" s="36"/>
      <c r="H1" s="36"/>
      <c r="I1" s="36"/>
    </row>
    <row r="2" spans="1:10" ht="22.5" x14ac:dyDescent="0.3">
      <c r="A2" s="16"/>
      <c r="B2" s="16"/>
      <c r="C2" s="16"/>
      <c r="D2" s="16"/>
      <c r="E2" s="17" t="s">
        <v>55</v>
      </c>
      <c r="F2" s="32">
        <v>150000</v>
      </c>
      <c r="G2" s="16"/>
      <c r="H2" s="16"/>
      <c r="I2" s="16"/>
    </row>
    <row r="3" spans="1:10" ht="25.5" x14ac:dyDescent="0.2">
      <c r="A3" s="18" t="s">
        <v>78</v>
      </c>
      <c r="B3" s="19" t="s">
        <v>56</v>
      </c>
      <c r="C3" s="19" t="s">
        <v>57</v>
      </c>
      <c r="D3" s="19" t="s">
        <v>58</v>
      </c>
      <c r="E3" s="19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79</v>
      </c>
    </row>
    <row r="4" spans="1:10" x14ac:dyDescent="0.2">
      <c r="A4" s="20">
        <v>1</v>
      </c>
      <c r="B4" s="21">
        <v>1</v>
      </c>
      <c r="C4" s="20" t="s">
        <v>45</v>
      </c>
      <c r="D4" s="22">
        <v>35530</v>
      </c>
      <c r="E4" s="22">
        <v>35550</v>
      </c>
      <c r="F4" s="34">
        <f>E4-D4+1</f>
        <v>21</v>
      </c>
      <c r="G4" s="23">
        <f>F4*F$2</f>
        <v>3150000</v>
      </c>
      <c r="H4" s="24">
        <f>20%*G4</f>
        <v>630000</v>
      </c>
      <c r="I4" s="24">
        <f>G4+H4</f>
        <v>3780000</v>
      </c>
      <c r="J4" s="46">
        <f>RANK(I4,$I$4:$I$8,0)</f>
        <v>1</v>
      </c>
    </row>
    <row r="5" spans="1:10" x14ac:dyDescent="0.2">
      <c r="A5" s="20">
        <v>2</v>
      </c>
      <c r="B5" s="21">
        <v>2</v>
      </c>
      <c r="C5" s="20" t="s">
        <v>80</v>
      </c>
      <c r="D5" s="22">
        <v>35521</v>
      </c>
      <c r="E5" s="22">
        <v>35540</v>
      </c>
      <c r="F5" s="34">
        <f t="shared" ref="F5:F8" si="0">E5-D5+1</f>
        <v>20</v>
      </c>
      <c r="G5" s="23">
        <f t="shared" ref="G5:G8" si="1">F5*F$2</f>
        <v>3000000</v>
      </c>
      <c r="H5" s="24">
        <f t="shared" ref="H5:H8" si="2">20%*G5</f>
        <v>600000</v>
      </c>
      <c r="I5" s="24">
        <f t="shared" ref="I5:I8" si="3">G5+H5</f>
        <v>3600000</v>
      </c>
      <c r="J5" s="46">
        <f t="shared" ref="J5:J8" si="4">RANK(I5,$I$4:$I$8,0)</f>
        <v>2</v>
      </c>
    </row>
    <row r="6" spans="1:10" x14ac:dyDescent="0.2">
      <c r="A6" s="20">
        <v>3</v>
      </c>
      <c r="B6" s="21">
        <v>3</v>
      </c>
      <c r="C6" s="20" t="s">
        <v>81</v>
      </c>
      <c r="D6" s="22">
        <v>35521</v>
      </c>
      <c r="E6" s="22">
        <v>35525</v>
      </c>
      <c r="F6" s="34">
        <f t="shared" si="0"/>
        <v>5</v>
      </c>
      <c r="G6" s="23">
        <f t="shared" si="1"/>
        <v>750000</v>
      </c>
      <c r="H6" s="24">
        <f t="shared" si="2"/>
        <v>150000</v>
      </c>
      <c r="I6" s="24">
        <f t="shared" si="3"/>
        <v>900000</v>
      </c>
      <c r="J6" s="46">
        <f t="shared" si="4"/>
        <v>5</v>
      </c>
    </row>
    <row r="7" spans="1:10" x14ac:dyDescent="0.2">
      <c r="A7" s="20">
        <v>4</v>
      </c>
      <c r="B7" s="21">
        <v>4</v>
      </c>
      <c r="C7" s="20" t="s">
        <v>82</v>
      </c>
      <c r="D7" s="22">
        <v>35540</v>
      </c>
      <c r="E7" s="22">
        <v>35545</v>
      </c>
      <c r="F7" s="34">
        <f t="shared" si="0"/>
        <v>6</v>
      </c>
      <c r="G7" s="23">
        <f t="shared" si="1"/>
        <v>900000</v>
      </c>
      <c r="H7" s="24">
        <f t="shared" si="2"/>
        <v>180000</v>
      </c>
      <c r="I7" s="24">
        <f t="shared" si="3"/>
        <v>1080000</v>
      </c>
      <c r="J7" s="46">
        <f t="shared" si="4"/>
        <v>4</v>
      </c>
    </row>
    <row r="8" spans="1:10" x14ac:dyDescent="0.2">
      <c r="A8" s="20">
        <v>5</v>
      </c>
      <c r="B8" s="21">
        <v>5</v>
      </c>
      <c r="C8" s="20" t="s">
        <v>83</v>
      </c>
      <c r="D8" s="22">
        <v>35545</v>
      </c>
      <c r="E8" s="22">
        <v>35552</v>
      </c>
      <c r="F8" s="34">
        <f t="shared" si="0"/>
        <v>8</v>
      </c>
      <c r="G8" s="23">
        <f t="shared" si="1"/>
        <v>1200000</v>
      </c>
      <c r="H8" s="24">
        <f t="shared" si="2"/>
        <v>240000</v>
      </c>
      <c r="I8" s="24">
        <f t="shared" si="3"/>
        <v>1440000</v>
      </c>
      <c r="J8" s="46">
        <f t="shared" si="4"/>
        <v>3</v>
      </c>
    </row>
    <row r="10" spans="1:10" ht="15" customHeight="1" x14ac:dyDescent="0.2">
      <c r="A10" s="25" t="s">
        <v>64</v>
      </c>
      <c r="B10" s="25"/>
      <c r="C10" s="25"/>
      <c r="D10" s="25"/>
      <c r="F10" s="37" t="s">
        <v>77</v>
      </c>
      <c r="G10" s="31" t="s">
        <v>61</v>
      </c>
      <c r="H10" s="31" t="s">
        <v>62</v>
      </c>
      <c r="I10" s="31" t="s">
        <v>65</v>
      </c>
    </row>
    <row r="11" spans="1:10" ht="15" x14ac:dyDescent="0.2">
      <c r="A11" s="25" t="s">
        <v>66</v>
      </c>
      <c r="B11" s="25"/>
      <c r="C11" s="25"/>
      <c r="D11" s="25"/>
      <c r="F11" s="38"/>
      <c r="G11" s="26">
        <f>SUM(G4:G8)</f>
        <v>9000000</v>
      </c>
      <c r="H11" s="26">
        <f>SUM(H4:H8)</f>
        <v>1800000</v>
      </c>
      <c r="I11" s="35">
        <f>SUM(I4:I8)</f>
        <v>10800000</v>
      </c>
    </row>
    <row r="12" spans="1:10" x14ac:dyDescent="0.2">
      <c r="A12" s="25" t="s">
        <v>67</v>
      </c>
      <c r="B12" s="25"/>
      <c r="C12" s="25"/>
      <c r="D12" s="25"/>
    </row>
    <row r="13" spans="1:10" x14ac:dyDescent="0.2">
      <c r="A13" s="25" t="s">
        <v>68</v>
      </c>
      <c r="B13" s="25"/>
      <c r="C13" s="25"/>
      <c r="D13" s="25"/>
    </row>
    <row r="14" spans="1:10" x14ac:dyDescent="0.2">
      <c r="A14" s="25" t="s">
        <v>69</v>
      </c>
      <c r="B14" s="25"/>
      <c r="C14" s="25"/>
      <c r="D14" s="25"/>
    </row>
    <row r="15" spans="1:10" x14ac:dyDescent="0.2">
      <c r="A15" s="25" t="s">
        <v>70</v>
      </c>
      <c r="B15" s="25"/>
      <c r="C15" s="25"/>
      <c r="D15" s="25"/>
    </row>
    <row r="16" spans="1:10" x14ac:dyDescent="0.2">
      <c r="A16" s="25" t="s">
        <v>71</v>
      </c>
      <c r="B16" s="25"/>
      <c r="C16" s="25"/>
      <c r="D16" s="25"/>
    </row>
    <row r="17" spans="1:5" x14ac:dyDescent="0.2">
      <c r="A17" s="25" t="s">
        <v>72</v>
      </c>
      <c r="B17" s="25"/>
      <c r="C17" s="25"/>
      <c r="D17" s="25"/>
    </row>
    <row r="18" spans="1:5" x14ac:dyDescent="0.2">
      <c r="B18" s="28" t="s">
        <v>73</v>
      </c>
      <c r="C18" s="29"/>
      <c r="D18" s="30"/>
      <c r="E18" s="27">
        <f>COUNT(A4:A8)</f>
        <v>5</v>
      </c>
    </row>
    <row r="19" spans="1:5" x14ac:dyDescent="0.2">
      <c r="B19" s="28" t="s">
        <v>74</v>
      </c>
      <c r="C19" s="29"/>
      <c r="D19" s="30"/>
      <c r="E19" s="47">
        <f>MAX(I4:I8)</f>
        <v>3780000</v>
      </c>
    </row>
    <row r="20" spans="1:5" x14ac:dyDescent="0.2">
      <c r="B20" s="28" t="s">
        <v>75</v>
      </c>
      <c r="C20" s="29"/>
      <c r="D20" s="30"/>
      <c r="E20" s="47">
        <f>MIN(I4:I8)</f>
        <v>900000</v>
      </c>
    </row>
    <row r="21" spans="1:5" x14ac:dyDescent="0.2">
      <c r="B21" s="28" t="s">
        <v>76</v>
      </c>
      <c r="C21" s="29"/>
      <c r="D21" s="30"/>
      <c r="E21" s="47">
        <f>AVERAGE(I4:I8)</f>
        <v>2160000</v>
      </c>
    </row>
    <row r="22" spans="1:5" x14ac:dyDescent="0.2">
      <c r="B22" s="28" t="s">
        <v>84</v>
      </c>
      <c r="C22" s="29"/>
      <c r="D22" s="30"/>
      <c r="E22" s="47">
        <f>SMALL(I4:I8,2)</f>
        <v>1080000</v>
      </c>
    </row>
    <row r="23" spans="1:5" x14ac:dyDescent="0.2">
      <c r="B23" s="28" t="s">
        <v>85</v>
      </c>
      <c r="C23" s="29"/>
      <c r="D23" s="30"/>
      <c r="E23" s="47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G3" sqref="G3"/>
    </sheetView>
  </sheetViews>
  <sheetFormatPr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9" t="s">
        <v>6</v>
      </c>
      <c r="B1" s="39"/>
      <c r="C1" s="39"/>
      <c r="D1" s="39"/>
      <c r="E1" s="39"/>
      <c r="F1" s="39"/>
      <c r="G1" s="39"/>
    </row>
    <row r="2" spans="1:7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7" x14ac:dyDescent="0.2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33">
        <f>RIGHT(B3,LEN(B3)-2)*1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11</v>
      </c>
      <c r="C4" s="12" t="str">
        <f t="shared" ref="C4:C9" si="0">LEFT(B4,1)</f>
        <v>C</v>
      </c>
      <c r="D4" s="13" t="str">
        <f t="shared" ref="D4:D9" si="1">MID(B4,2,1)</f>
        <v>1</v>
      </c>
      <c r="E4" s="33">
        <f t="shared" ref="E4:E9" si="2">RIGHT(B4,LEN(B4)-2)*1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33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33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33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15</v>
      </c>
      <c r="C8" s="12" t="str">
        <f t="shared" si="0"/>
        <v>M</v>
      </c>
      <c r="D8" s="13" t="str">
        <f t="shared" si="1"/>
        <v>2</v>
      </c>
      <c r="E8" s="33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16</v>
      </c>
      <c r="C9" s="12" t="str">
        <f t="shared" si="0"/>
        <v>C</v>
      </c>
      <c r="D9" s="13" t="str">
        <f t="shared" si="1"/>
        <v>5</v>
      </c>
      <c r="E9" s="33">
        <f t="shared" si="2"/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G19" sqref="G19"/>
    </sheetView>
  </sheetViews>
  <sheetFormatPr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2.570312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11" ht="23.25" x14ac:dyDescent="0.35">
      <c r="A1" s="42" t="s">
        <v>20</v>
      </c>
      <c r="B1" s="42"/>
      <c r="C1" s="42"/>
      <c r="D1" s="42"/>
      <c r="E1" s="42"/>
      <c r="F1" s="42"/>
      <c r="G1" s="42"/>
      <c r="H1" s="42"/>
    </row>
    <row r="2" spans="1:11" x14ac:dyDescent="0.2">
      <c r="A2" s="40" t="s">
        <v>0</v>
      </c>
      <c r="B2" s="40" t="s">
        <v>21</v>
      </c>
      <c r="C2" s="40" t="s">
        <v>22</v>
      </c>
      <c r="D2" s="40" t="s">
        <v>23</v>
      </c>
      <c r="E2" s="43" t="s">
        <v>24</v>
      </c>
      <c r="F2" s="44"/>
      <c r="G2" s="40" t="s">
        <v>27</v>
      </c>
      <c r="H2" s="40" t="s">
        <v>28</v>
      </c>
    </row>
    <row r="3" spans="1:11" x14ac:dyDescent="0.2">
      <c r="A3" s="41"/>
      <c r="B3" s="41"/>
      <c r="C3" s="41"/>
      <c r="D3" s="41"/>
      <c r="E3" s="8" t="s">
        <v>25</v>
      </c>
      <c r="F3" s="8" t="s">
        <v>26</v>
      </c>
      <c r="G3" s="41"/>
      <c r="H3" s="41"/>
    </row>
    <row r="4" spans="1:11" x14ac:dyDescent="0.2">
      <c r="A4" s="4">
        <v>1</v>
      </c>
      <c r="B4" s="2" t="s">
        <v>29</v>
      </c>
      <c r="C4" s="4" t="s">
        <v>2</v>
      </c>
      <c r="D4" s="2" t="s">
        <v>38</v>
      </c>
      <c r="E4" s="7">
        <v>0.29166666666666669</v>
      </c>
      <c r="F4" s="7">
        <v>0.42386574074074074</v>
      </c>
      <c r="G4" s="45">
        <f>F4-E4</f>
        <v>0.13219907407407405</v>
      </c>
      <c r="H4" s="11">
        <f>RANK(G4,$G$4:$G$12,1)</f>
        <v>7</v>
      </c>
    </row>
    <row r="5" spans="1:11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5">
        <f t="shared" ref="G5:G12" si="0">F5-E5</f>
        <v>0.13082175925925921</v>
      </c>
      <c r="H5" s="11">
        <f t="shared" ref="H5:H12" si="1">RANK(G5,$G$4:$G$12,1)</f>
        <v>6</v>
      </c>
    </row>
    <row r="6" spans="1:11" x14ac:dyDescent="0.2">
      <c r="A6" s="4">
        <v>3</v>
      </c>
      <c r="B6" s="2" t="s">
        <v>31</v>
      </c>
      <c r="C6" s="4" t="s">
        <v>4</v>
      </c>
      <c r="D6" s="2" t="s">
        <v>39</v>
      </c>
      <c r="E6" s="7">
        <v>0.29166666666666669</v>
      </c>
      <c r="F6" s="7">
        <v>0.43200231481481483</v>
      </c>
      <c r="G6" s="45">
        <f t="shared" si="0"/>
        <v>0.14033564814814814</v>
      </c>
      <c r="H6" s="11">
        <f t="shared" si="1"/>
        <v>9</v>
      </c>
    </row>
    <row r="7" spans="1:11" x14ac:dyDescent="0.2">
      <c r="A7" s="4">
        <v>4</v>
      </c>
      <c r="B7" s="2" t="s">
        <v>37</v>
      </c>
      <c r="C7" s="4" t="s">
        <v>2</v>
      </c>
      <c r="D7" s="2" t="s">
        <v>38</v>
      </c>
      <c r="E7" s="7">
        <v>0.29166666666666669</v>
      </c>
      <c r="F7" s="7">
        <v>0.41554398148148147</v>
      </c>
      <c r="G7" s="45">
        <f t="shared" si="0"/>
        <v>0.12387731481481479</v>
      </c>
      <c r="H7" s="11">
        <f t="shared" si="1"/>
        <v>5</v>
      </c>
    </row>
    <row r="8" spans="1:11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5">
        <f t="shared" si="0"/>
        <v>0.11708333333333332</v>
      </c>
      <c r="H8" s="11">
        <f t="shared" si="1"/>
        <v>1</v>
      </c>
    </row>
    <row r="9" spans="1:11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5">
        <f t="shared" si="0"/>
        <v>0.11749999999999999</v>
      </c>
      <c r="H9" s="11">
        <f t="shared" si="1"/>
        <v>2</v>
      </c>
    </row>
    <row r="10" spans="1:11" x14ac:dyDescent="0.2">
      <c r="A10" s="4">
        <v>7</v>
      </c>
      <c r="B10" s="2" t="s">
        <v>34</v>
      </c>
      <c r="C10" s="4" t="s">
        <v>4</v>
      </c>
      <c r="D10" s="2" t="s">
        <v>39</v>
      </c>
      <c r="E10" s="7">
        <v>0.2986111111111111</v>
      </c>
      <c r="F10" s="7">
        <v>0.4314351851851852</v>
      </c>
      <c r="G10" s="45">
        <f t="shared" si="0"/>
        <v>0.13282407407407409</v>
      </c>
      <c r="H10" s="11">
        <f t="shared" si="1"/>
        <v>8</v>
      </c>
    </row>
    <row r="11" spans="1:11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5">
        <f t="shared" si="0"/>
        <v>0.12167824074074074</v>
      </c>
      <c r="H11" s="11">
        <f t="shared" si="1"/>
        <v>4</v>
      </c>
      <c r="K11" s="49"/>
    </row>
    <row r="12" spans="1:11" x14ac:dyDescent="0.2">
      <c r="A12" s="4">
        <v>9</v>
      </c>
      <c r="B12" s="2" t="s">
        <v>36</v>
      </c>
      <c r="C12" s="4" t="s">
        <v>3</v>
      </c>
      <c r="D12" s="2" t="s">
        <v>40</v>
      </c>
      <c r="E12" s="7">
        <v>0.2986111111111111</v>
      </c>
      <c r="F12" s="7">
        <v>0.41927083333333331</v>
      </c>
      <c r="G12" s="45">
        <f t="shared" si="0"/>
        <v>0.12065972222222221</v>
      </c>
      <c r="H12" s="11">
        <f t="shared" si="1"/>
        <v>3</v>
      </c>
    </row>
    <row r="14" spans="1:11" x14ac:dyDescent="0.2">
      <c r="A14" s="1" t="s">
        <v>1</v>
      </c>
      <c r="D14" s="1" t="s">
        <v>41</v>
      </c>
    </row>
    <row r="15" spans="1:11" x14ac:dyDescent="0.2">
      <c r="A15" s="9" t="s">
        <v>22</v>
      </c>
      <c r="B15" s="9" t="s">
        <v>23</v>
      </c>
      <c r="D15" s="9"/>
      <c r="E15" s="9" t="s">
        <v>43</v>
      </c>
    </row>
    <row r="16" spans="1:11" x14ac:dyDescent="0.2">
      <c r="A16" s="4" t="s">
        <v>2</v>
      </c>
      <c r="B16" s="2" t="s">
        <v>38</v>
      </c>
      <c r="D16" s="10" t="s">
        <v>50</v>
      </c>
      <c r="E16" s="48">
        <f>SUM(G4:G12)</f>
        <v>1.1369791666666664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COUNT(A4:A12)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5">
        <f>AVERAGE(G4:G12)</f>
        <v>0.1263310185185185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04</cp:lastModifiedBy>
  <dcterms:created xsi:type="dcterms:W3CDTF">2008-06-05T12:20:35Z</dcterms:created>
  <dcterms:modified xsi:type="dcterms:W3CDTF">2023-12-10T07:47:13Z</dcterms:modified>
</cp:coreProperties>
</file>