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E5B44E0-A66E-4B82-9200-20CF019D82D7}" xr6:coauthVersionLast="46" xr6:coauthVersionMax="46" xr10:uidLastSave="{00000000-0000-0000-0000-000000000000}"/>
  <bookViews>
    <workbookView xWindow="-120" yWindow="450" windowWidth="29040" windowHeight="15270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C3" i="2" l="1"/>
  <c r="J16" i="1"/>
  <c r="I16" i="1"/>
  <c r="J15" i="1"/>
  <c r="I15" i="1"/>
  <c r="I14" i="1"/>
  <c r="J14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I21" i="13"/>
  <c r="H21" i="13"/>
  <c r="G21" i="13"/>
  <c r="C4" i="1"/>
  <c r="C5" i="1"/>
  <c r="C6" i="1"/>
  <c r="C7" i="1"/>
  <c r="C8" i="1"/>
  <c r="C9" i="1"/>
  <c r="C10" i="1"/>
  <c r="C3" i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13" i="13"/>
  <c r="G12" i="13"/>
  <c r="G11" i="13"/>
  <c r="G10" i="13"/>
  <c r="G9" i="13"/>
  <c r="G8" i="13"/>
  <c r="G7" i="13"/>
  <c r="G6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13" i="13"/>
  <c r="D6" i="13"/>
  <c r="D7" i="13"/>
  <c r="D8" i="13"/>
  <c r="D9" i="13"/>
  <c r="D10" i="13"/>
  <c r="D11" i="13"/>
  <c r="D12" i="13"/>
  <c r="D5" i="13"/>
  <c r="C13" i="13"/>
  <c r="C12" i="13"/>
  <c r="C11" i="13"/>
  <c r="C10" i="13"/>
  <c r="C9" i="13"/>
  <c r="C8" i="13"/>
  <c r="C7" i="13"/>
  <c r="C6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<sst xmlns="http://schemas.openxmlformats.org/spreadsheetml/2006/main" count="254" uniqueCount="196">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</sst>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.0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4" fontId="25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ng%20Day/CCA%20&amp;%20HP1/Hoc%20Phan%201/Hoc_%20phan_I_MQ/Bai%20Tap/Bai%20Tap%20Excel/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10" zoomScale="120" zoomScaleNormal="120" workbookViewId="0">
      <selection activeCell="I22" sqref="I22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85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86</v>
      </c>
      <c r="B3" s="73" t="s">
        <v>87</v>
      </c>
      <c r="C3" s="66" t="s">
        <v>93</v>
      </c>
      <c r="D3" s="66" t="s">
        <v>94</v>
      </c>
      <c r="E3" s="66" t="s">
        <v>88</v>
      </c>
      <c r="F3" s="68" t="s">
        <v>89</v>
      </c>
      <c r="G3" s="69"/>
      <c r="H3" s="71" t="s">
        <v>90</v>
      </c>
      <c r="I3" s="36" t="s">
        <v>47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91</v>
      </c>
      <c r="G4" s="35" t="s">
        <v>92</v>
      </c>
      <c r="H4" s="72"/>
      <c r="I4" s="37"/>
    </row>
    <row r="5" spans="1:10" ht="20.100000000000001" customHeight="1" x14ac:dyDescent="0.2">
      <c r="A5" s="2" t="s">
        <v>162</v>
      </c>
      <c r="B5" s="2">
        <v>22</v>
      </c>
      <c r="C5" s="2" t="str">
        <f>IF(LEFT(A5,2)="A1","Tin học A.1","Tin học A.2")</f>
        <v>Tin học A.1</v>
      </c>
      <c r="D5" s="2" t="str">
        <f>IF(MID(A5, 3,1)="S","Sáng",IF(MID(A5,3,1)="C","Chiều","Tối"))</f>
        <v>Sáng</v>
      </c>
      <c r="E5" s="27" t="str">
        <f>C5&amp;" - "&amp;D5</f>
        <v>Tin học A.1 - Sáng</v>
      </c>
      <c r="F5" s="64" t="str">
        <f>IF(B5&lt;10,"","x")</f>
        <v>x</v>
      </c>
      <c r="G5" s="64" t="str">
        <f>IF(B5&gt;=20,"x","")</f>
        <v>x</v>
      </c>
      <c r="H5" s="86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167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2" si="1">IF(MID(A6, 3,1)="S","Sáng",IF(MID(A6,3,1)="C","Chiều","Tối"))</f>
        <v>Tối</v>
      </c>
      <c r="E6" s="27" t="str">
        <f t="shared" ref="E6:E13" si="2">C6&amp;" - "&amp;D6</f>
        <v>Tin học A.1 - Tối</v>
      </c>
      <c r="F6" s="64" t="str">
        <f t="shared" ref="F6:F13" si="3">IF(B6&lt;10,"","x")</f>
        <v>x</v>
      </c>
      <c r="G6" s="64" t="str">
        <f t="shared" ref="G6:G13" si="4">IF(B6&gt;=20,"x","")</f>
        <v/>
      </c>
      <c r="H6" s="86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168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A.2 - Chiều</v>
      </c>
      <c r="F7" s="64" t="str">
        <f t="shared" si="3"/>
        <v>x</v>
      </c>
      <c r="G7" s="64" t="str">
        <f t="shared" si="4"/>
        <v/>
      </c>
      <c r="H7" s="86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169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A.1 - Sáng</v>
      </c>
      <c r="F8" s="64" t="str">
        <f t="shared" si="3"/>
        <v>x</v>
      </c>
      <c r="G8" s="64" t="str">
        <f t="shared" si="4"/>
        <v/>
      </c>
      <c r="H8" s="86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170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7" t="str">
        <f t="shared" si="2"/>
        <v>Tin học A.1 - Chiều</v>
      </c>
      <c r="F9" s="64" t="str">
        <f t="shared" si="3"/>
        <v>x</v>
      </c>
      <c r="G9" s="64" t="str">
        <f t="shared" si="4"/>
        <v>x</v>
      </c>
      <c r="H9" s="86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171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A.1 - Sáng</v>
      </c>
      <c r="F10" s="64" t="str">
        <f t="shared" si="3"/>
        <v/>
      </c>
      <c r="G10" s="64" t="str">
        <f t="shared" si="4"/>
        <v/>
      </c>
      <c r="H10" s="86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172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A.2 - Tối</v>
      </c>
      <c r="F11" s="64" t="str">
        <f t="shared" si="3"/>
        <v>x</v>
      </c>
      <c r="G11" s="64" t="str">
        <f t="shared" si="4"/>
        <v/>
      </c>
      <c r="H11" s="86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173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7" t="str">
        <f t="shared" si="2"/>
        <v>Tin học A.1 - Tối</v>
      </c>
      <c r="F12" s="64" t="str">
        <f t="shared" si="3"/>
        <v>x</v>
      </c>
      <c r="G12" s="64" t="str">
        <f t="shared" si="4"/>
        <v>x</v>
      </c>
      <c r="H12" s="86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174</v>
      </c>
      <c r="B13" s="2">
        <v>9</v>
      </c>
      <c r="C13" s="2" t="str">
        <f t="shared" si="0"/>
        <v>Tin học A.2</v>
      </c>
      <c r="D13" s="2" t="str">
        <f>IF(MID(A13, 3,1)="S","Sáng",IF(MID(A13,3,1)="C","Chiều","Tối"))</f>
        <v>Sáng</v>
      </c>
      <c r="E13" s="27" t="str">
        <f t="shared" si="2"/>
        <v>Tin học A.2 - Sáng</v>
      </c>
      <c r="F13" s="64" t="str">
        <f t="shared" si="3"/>
        <v/>
      </c>
      <c r="G13" s="64" t="str">
        <f t="shared" si="4"/>
        <v/>
      </c>
      <c r="H13" s="86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>
        <f>COUNTIF(D5:D13,"Sáng")</f>
        <v>4</v>
      </c>
      <c r="H21" s="27">
        <f>COUNTIF(D5:D13,"Chiều")</f>
        <v>2</v>
      </c>
      <c r="I21" s="27">
        <f>COUNTIF(D5:D13,"Tối")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J17" sqref="J17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3.710937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đội",IF(LEFT(B3,2)="HS","Học sinh","Con liệt sĩ"))</f>
        <v>Bộ đội</v>
      </c>
      <c r="D3" s="32" t="str">
        <f>"Khu vực - "&amp; RIGHT(B3,1)</f>
        <v>Khu vực - 1</v>
      </c>
      <c r="E3" s="27" t="str">
        <f>"Ngành "&amp;MID(B3,3,1)</f>
        <v>Ngành A</v>
      </c>
      <c r="F3" s="2">
        <v>9</v>
      </c>
      <c r="G3" s="2">
        <v>7.5</v>
      </c>
      <c r="H3" s="2">
        <v>0</v>
      </c>
      <c r="I3" s="2"/>
      <c r="J3" s="27" t="s">
        <v>141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đội",IF(LEFT(B4,2)="HS","Học sinh","Con liệt sĩ"))</f>
        <v>Học sinh</v>
      </c>
      <c r="D4" s="32" t="str">
        <f t="shared" ref="D4:D10" si="1">"Khu vực - "&amp; RIGHT(B4,1)</f>
        <v>Khu vực - 3</v>
      </c>
      <c r="E4" s="27" t="str">
        <f t="shared" ref="E4:E10" si="2">"Ngành "&amp;MID(B4,3,1)</f>
        <v>Ngành A</v>
      </c>
      <c r="F4" s="2">
        <v>6.5</v>
      </c>
      <c r="G4" s="2">
        <v>7</v>
      </c>
      <c r="H4" s="2">
        <v>6.5</v>
      </c>
      <c r="I4" s="2"/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Khu vực - 3</v>
      </c>
      <c r="E5" s="27" t="str">
        <f t="shared" si="2"/>
        <v>Ngành C</v>
      </c>
      <c r="F5" s="2">
        <v>4.5</v>
      </c>
      <c r="G5" s="2">
        <v>4</v>
      </c>
      <c r="H5" s="2">
        <v>5</v>
      </c>
      <c r="I5" s="2"/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Khu vực - 2</v>
      </c>
      <c r="E6" s="27" t="str">
        <f t="shared" si="2"/>
        <v>Ngành B</v>
      </c>
      <c r="F6" s="2">
        <v>6</v>
      </c>
      <c r="G6" s="2">
        <v>8.5</v>
      </c>
      <c r="H6" s="2">
        <v>5.5</v>
      </c>
      <c r="I6" s="2"/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Khu vực - 1</v>
      </c>
      <c r="E7" s="27" t="str">
        <f t="shared" si="2"/>
        <v>Ngành B</v>
      </c>
      <c r="F7" s="2">
        <v>9</v>
      </c>
      <c r="G7" s="2">
        <v>5</v>
      </c>
      <c r="H7" s="2">
        <v>5.5</v>
      </c>
      <c r="I7" s="2"/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Khu vực - 3</v>
      </c>
      <c r="E8" s="27" t="str">
        <f t="shared" si="2"/>
        <v>Ngành B</v>
      </c>
      <c r="F8" s="2">
        <v>6.5</v>
      </c>
      <c r="G8" s="2">
        <v>6.5</v>
      </c>
      <c r="H8" s="2">
        <v>5.5</v>
      </c>
      <c r="I8" s="2"/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Khu vực - 2</v>
      </c>
      <c r="E9" s="27" t="str">
        <f t="shared" si="2"/>
        <v>Ngành A</v>
      </c>
      <c r="F9" s="2">
        <v>8</v>
      </c>
      <c r="G9" s="2">
        <v>7.5</v>
      </c>
      <c r="H9" s="2">
        <v>3</v>
      </c>
      <c r="I9" s="2"/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Khu vực - 2</v>
      </c>
      <c r="E10" s="27" t="str">
        <f t="shared" si="2"/>
        <v>Ngành C</v>
      </c>
      <c r="F10" s="2">
        <v>6.5</v>
      </c>
      <c r="G10" s="2">
        <v>5.5</v>
      </c>
      <c r="H10" s="2">
        <v>3</v>
      </c>
      <c r="I10" s="2"/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5"/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SUMIF(D3:$D$10,"Khu vực - 1",F3:$F$10)</f>
        <v>18</v>
      </c>
      <c r="J14" s="27">
        <f>SUMIF($D3:E$10,"Khu vực - 2",$F3:G$10)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SUMIF($D$3:$D$10,"Khu vực - 1",$G$3:$G$10)</f>
        <v>12.5</v>
      </c>
      <c r="J15" s="27">
        <f>SUMIF($D$3:$D$10,"Khu vực - 2",$G$3:$G$10)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SUMIF($D$3:$D$10,"Khu vực - 1",$H$3:$H$10)</f>
        <v>5.5</v>
      </c>
      <c r="J16" s="27">
        <f>SUMIF($D$3:$D$10,"Khu vực - 2",$H$3:$H$10)</f>
        <v>11.5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F3" sqref="F3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5" t="s">
        <v>194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8" t="s">
        <v>185</v>
      </c>
      <c r="B2" s="48" t="s">
        <v>186</v>
      </c>
      <c r="C2" s="49" t="s">
        <v>189</v>
      </c>
      <c r="D2" s="49" t="s">
        <v>190</v>
      </c>
      <c r="E2" s="49" t="s">
        <v>191</v>
      </c>
      <c r="F2" s="49" t="s">
        <v>192</v>
      </c>
      <c r="G2" s="49" t="s">
        <v>193</v>
      </c>
      <c r="H2" s="49" t="s">
        <v>187</v>
      </c>
      <c r="I2" s="48" t="s">
        <v>188</v>
      </c>
    </row>
    <row r="3" spans="1:9" x14ac:dyDescent="0.2">
      <c r="A3" s="51">
        <v>1</v>
      </c>
      <c r="B3" s="52" t="s">
        <v>77</v>
      </c>
      <c r="C3" s="51" t="s">
        <v>29</v>
      </c>
      <c r="D3" s="51">
        <v>9</v>
      </c>
      <c r="E3" s="51">
        <v>10</v>
      </c>
      <c r="F3" s="53"/>
      <c r="G3" s="54"/>
      <c r="H3" s="54"/>
      <c r="I3" s="54"/>
    </row>
    <row r="4" spans="1:9" x14ac:dyDescent="0.2">
      <c r="A4" s="51">
        <v>2</v>
      </c>
      <c r="B4" s="52" t="s">
        <v>78</v>
      </c>
      <c r="C4" s="51" t="s">
        <v>31</v>
      </c>
      <c r="D4" s="51">
        <v>8</v>
      </c>
      <c r="E4" s="51">
        <v>10</v>
      </c>
      <c r="F4" s="53"/>
      <c r="G4" s="54"/>
      <c r="H4" s="54"/>
      <c r="I4" s="54"/>
    </row>
    <row r="5" spans="1:9" x14ac:dyDescent="0.2">
      <c r="A5" s="51">
        <v>3</v>
      </c>
      <c r="B5" s="52" t="s">
        <v>195</v>
      </c>
      <c r="C5" s="51" t="s">
        <v>31</v>
      </c>
      <c r="D5" s="51">
        <v>5</v>
      </c>
      <c r="E5" s="51">
        <v>6</v>
      </c>
      <c r="F5" s="53"/>
      <c r="G5" s="54"/>
      <c r="H5" s="54"/>
      <c r="I5" s="54"/>
    </row>
    <row r="6" spans="1:9" x14ac:dyDescent="0.2">
      <c r="A6" s="51">
        <v>4</v>
      </c>
      <c r="B6" s="52" t="s">
        <v>79</v>
      </c>
      <c r="C6" s="51" t="s">
        <v>29</v>
      </c>
      <c r="D6" s="51">
        <v>8</v>
      </c>
      <c r="E6" s="51">
        <v>2</v>
      </c>
      <c r="F6" s="53"/>
      <c r="G6" s="54"/>
      <c r="H6" s="54"/>
      <c r="I6" s="54"/>
    </row>
    <row r="7" spans="1:9" x14ac:dyDescent="0.2">
      <c r="A7" s="51">
        <v>5</v>
      </c>
      <c r="B7" s="52" t="s">
        <v>80</v>
      </c>
      <c r="C7" s="51" t="s">
        <v>31</v>
      </c>
      <c r="D7" s="51">
        <v>10</v>
      </c>
      <c r="E7" s="51">
        <v>9</v>
      </c>
      <c r="F7" s="53"/>
      <c r="G7" s="54"/>
      <c r="H7" s="54"/>
      <c r="I7" s="54"/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181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182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183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184</v>
      </c>
      <c r="B13" s="58"/>
    </row>
    <row r="14" spans="1:9" ht="47.25" customHeight="1" x14ac:dyDescent="0.2">
      <c r="A14" s="59" t="s">
        <v>149</v>
      </c>
      <c r="B14" s="60" t="s">
        <v>156</v>
      </c>
      <c r="C14" s="61" t="s">
        <v>150</v>
      </c>
      <c r="D14" s="76" t="s">
        <v>158</v>
      </c>
      <c r="E14" s="76"/>
    </row>
    <row r="15" spans="1:9" x14ac:dyDescent="0.2">
      <c r="A15" s="62" t="s">
        <v>34</v>
      </c>
      <c r="B15" s="62" t="s">
        <v>157</v>
      </c>
      <c r="C15" s="63" t="s">
        <v>141</v>
      </c>
      <c r="D15" s="77" t="s">
        <v>33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zoomScaleNormal="100" workbookViewId="0">
      <selection activeCell="C3" sqref="C3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40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180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 t="e">
        <f>IF</f>
        <v>#NAME?</v>
      </c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78" t="s">
        <v>55</v>
      </c>
      <c r="B13" s="78" t="s">
        <v>42</v>
      </c>
      <c r="C13" s="78" t="s">
        <v>44</v>
      </c>
      <c r="D13" s="78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78"/>
      <c r="B14" s="78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B31" sqref="B31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121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101</v>
      </c>
      <c r="C2" s="85"/>
      <c r="D2" s="43" t="s">
        <v>102</v>
      </c>
      <c r="E2" s="80" t="s">
        <v>116</v>
      </c>
      <c r="F2" s="80"/>
      <c r="G2" s="80"/>
      <c r="H2" s="80"/>
      <c r="I2" s="43" t="s">
        <v>111</v>
      </c>
      <c r="J2" s="43" t="s">
        <v>112</v>
      </c>
      <c r="K2" s="43" t="s">
        <v>115</v>
      </c>
    </row>
    <row r="3" spans="1:11" x14ac:dyDescent="0.2">
      <c r="A3" s="82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80" t="s">
        <v>116</v>
      </c>
      <c r="J20" s="80"/>
      <c r="K20" s="80"/>
      <c r="L20" s="80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2023-12-24T09:08:04Z</dcterms:modified>
</cp:coreProperties>
</file>