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ownloads\"/>
    </mc:Choice>
  </mc:AlternateContent>
  <xr:revisionPtr revIDLastSave="0" documentId="8_{D00ECD7D-574E-4AAD-A359-90F32F990F64}" xr6:coauthVersionLast="46" xr6:coauthVersionMax="46" xr10:uidLastSave="{00000000-0000-0000-0000-000000000000}"/>
  <bookViews>
    <workbookView xWindow="-120" yWindow="450" windowWidth="29040" windowHeight="15270" activeTab="2" xr2:uid="{00000000-000D-0000-FFFF-FFFF00000000}"/>
  </bookViews>
  <sheets>
    <sheet name="Bai 01" sheetId="1" r:id="rId1"/>
    <sheet name="Bai 02" sheetId="2" r:id="rId2"/>
    <sheet name="Bai 03" sheetId="3" r:id="rId3"/>
  </sheets>
  <externalReferences>
    <externalReference r:id="rId4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81029"/>
</workbook>
</file>

<file path=xl/calcChain.xml><?xml version="1.0" encoding="utf-8"?>
<calcChain xmlns="http://schemas.openxmlformats.org/spreadsheetml/2006/main">
  <c r="G9" i="3" l="1"/>
  <c r="I9" i="3" s="1"/>
  <c r="G11" i="3"/>
  <c r="I11" i="3" s="1"/>
  <c r="G10" i="3"/>
  <c r="I10" i="3" s="1"/>
  <c r="G5" i="3"/>
  <c r="I5" i="3" s="1"/>
  <c r="G4" i="3"/>
  <c r="I4" i="3" s="1"/>
  <c r="G7" i="3"/>
  <c r="I7" i="3" s="1"/>
  <c r="G6" i="3"/>
  <c r="I6" i="3" s="1"/>
  <c r="G8" i="3"/>
  <c r="E9" i="3"/>
  <c r="E11" i="3"/>
  <c r="E10" i="3"/>
  <c r="E5" i="3"/>
  <c r="E4" i="3"/>
  <c r="E7" i="3"/>
  <c r="E6" i="3"/>
  <c r="E8" i="3"/>
  <c r="D9" i="3"/>
  <c r="D11" i="3"/>
  <c r="D10" i="3"/>
  <c r="D5" i="3"/>
  <c r="D4" i="3"/>
  <c r="D7" i="3"/>
  <c r="D6" i="3"/>
  <c r="D8" i="3"/>
  <c r="C9" i="3"/>
  <c r="C11" i="3"/>
  <c r="C10" i="3"/>
  <c r="C5" i="3"/>
  <c r="C4" i="3"/>
  <c r="C7" i="3"/>
  <c r="C6" i="3"/>
  <c r="C8" i="3"/>
  <c r="F4" i="2"/>
  <c r="H4" i="2" s="1"/>
  <c r="F6" i="2"/>
  <c r="H6" i="2" s="1"/>
  <c r="F7" i="2"/>
  <c r="H7" i="2" s="1"/>
  <c r="F9" i="2"/>
  <c r="H9" i="2" s="1"/>
  <c r="F8" i="2"/>
  <c r="H8" i="2" s="1"/>
  <c r="F11" i="2"/>
  <c r="H11" i="2" s="1"/>
  <c r="F12" i="2"/>
  <c r="H12" i="2" s="1"/>
  <c r="F5" i="2"/>
  <c r="H5" i="2" s="1"/>
  <c r="F10" i="2"/>
  <c r="H10" i="2" s="1"/>
  <c r="E4" i="2"/>
  <c r="E6" i="2"/>
  <c r="E7" i="2"/>
  <c r="E9" i="2"/>
  <c r="E8" i="2"/>
  <c r="E11" i="2"/>
  <c r="E12" i="2"/>
  <c r="E5" i="2"/>
  <c r="E10" i="2"/>
  <c r="E7" i="1"/>
  <c r="E3" i="1"/>
  <c r="E4" i="1"/>
  <c r="E9" i="1"/>
  <c r="E6" i="1"/>
  <c r="E8" i="1"/>
  <c r="E5" i="1"/>
  <c r="E10" i="1"/>
  <c r="D4" i="2"/>
  <c r="D6" i="2"/>
  <c r="D7" i="2"/>
  <c r="D9" i="2"/>
  <c r="D8" i="2"/>
  <c r="D11" i="2"/>
  <c r="D12" i="2"/>
  <c r="D5" i="2"/>
  <c r="D10" i="2"/>
  <c r="C4" i="2"/>
  <c r="C6" i="2"/>
  <c r="C7" i="2"/>
  <c r="C9" i="2"/>
  <c r="C8" i="2"/>
  <c r="C11" i="2"/>
  <c r="C12" i="2"/>
  <c r="C5" i="2"/>
  <c r="C10" i="2"/>
  <c r="I7" i="1"/>
  <c r="I3" i="1"/>
  <c r="I4" i="1"/>
  <c r="I9" i="1"/>
  <c r="I6" i="1"/>
  <c r="I8" i="1"/>
  <c r="I5" i="1"/>
  <c r="I10" i="1"/>
  <c r="D7" i="1"/>
  <c r="D3" i="1"/>
  <c r="D4" i="1"/>
  <c r="D9" i="1"/>
  <c r="D6" i="1"/>
  <c r="D8" i="1"/>
  <c r="D5" i="1"/>
  <c r="D10" i="1"/>
  <c r="C7" i="1"/>
  <c r="C3" i="1"/>
  <c r="C4" i="1"/>
  <c r="C9" i="1"/>
  <c r="C6" i="1"/>
  <c r="C8" i="1"/>
  <c r="C5" i="1"/>
  <c r="C10" i="1"/>
  <c r="G12" i="3" l="1"/>
  <c r="I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  <author>Administrator</author>
    <author>Phong may</author>
  </authors>
  <commentList>
    <comment ref="B8" authorId="0" shapeId="0" xr:uid="{00000000-0006-0000-00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  <comment ref="B10" authorId="1" shapeId="0" xr:uid="{00000000-0006-0000-0000-000001000000}">
      <text>
        <r>
          <rPr>
            <b/>
            <sz val="8"/>
            <color indexed="81"/>
            <rFont val="Tahoma"/>
          </rPr>
          <t xml:space="preserve">_2 ký tự đầu của Mã thí sinh </t>
        </r>
        <r>
          <rPr>
            <sz val="8"/>
            <color indexed="81"/>
            <rFont val="Tahoma"/>
            <family val="2"/>
          </rPr>
          <t>là</t>
        </r>
        <r>
          <rPr>
            <b/>
            <sz val="8"/>
            <color indexed="81"/>
            <rFont val="Tahoma"/>
          </rPr>
          <t xml:space="preserve"> Mã đối tượng
_Ký tự thứ 3</t>
        </r>
        <r>
          <rPr>
            <sz val="8"/>
            <color indexed="81"/>
            <rFont val="Tahoma"/>
            <family val="2"/>
          </rPr>
          <t xml:space="preserve"> là</t>
        </r>
        <r>
          <rPr>
            <b/>
            <sz val="8"/>
            <color indexed="81"/>
            <rFont val="Tahoma"/>
          </rPr>
          <t xml:space="preserve"> Mã ngành
_Ký tự cuối </t>
        </r>
        <r>
          <rPr>
            <sz val="8"/>
            <color indexed="81"/>
            <rFont val="Tahoma"/>
            <family val="2"/>
          </rPr>
          <t>cho biết</t>
        </r>
        <r>
          <rPr>
            <b/>
            <sz val="8"/>
            <color indexed="81"/>
            <rFont val="Tahoma"/>
          </rPr>
          <t xml:space="preserve"> khu vực</t>
        </r>
      </text>
    </comment>
    <comment ref="C10" authorId="0" shapeId="0" xr:uid="{00000000-0006-0000-0000-000002000000}">
      <text>
        <r>
          <rPr>
            <sz val="8"/>
            <color indexed="81"/>
            <rFont val="Tahoma"/>
            <family val="2"/>
          </rPr>
          <t>Là 2 ký tự đầu của Mã thí sinh</t>
        </r>
      </text>
    </comment>
    <comment ref="D10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Là ký tự cuối của Mã thí sinh  và thể hiện có nội dung "Khu Vực" ở trước :
</t>
        </r>
        <r>
          <rPr>
            <i/>
            <u/>
            <sz val="8"/>
            <color indexed="81"/>
            <rFont val="Tahoma"/>
            <family val="2"/>
          </rPr>
          <t>Ví dụ :</t>
        </r>
        <r>
          <rPr>
            <sz val="8"/>
            <color indexed="81"/>
            <rFont val="Tahoma"/>
            <family val="2"/>
          </rPr>
          <t xml:space="preserve"> Khu vực - 1</t>
        </r>
      </text>
    </comment>
    <comment ref="E10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Là Ký tự thứ 3 của Mã thí sinh  và thể hiện có nội dung "Ngành" ở trước :
</t>
        </r>
        <r>
          <rPr>
            <i/>
            <u/>
            <sz val="8"/>
            <color indexed="81"/>
            <rFont val="Tahoma"/>
            <family val="2"/>
          </rPr>
          <t>Ví dụ :</t>
        </r>
        <r>
          <rPr>
            <sz val="8"/>
            <color indexed="81"/>
            <rFont val="Tahoma"/>
            <family val="2"/>
          </rPr>
          <t xml:space="preserve"> Ngành A</t>
        </r>
      </text>
    </comment>
    <comment ref="I10" authorId="2" shapeId="0" xr:uid="{00000000-0006-0000-0000-000005000000}">
      <text>
        <r>
          <rPr>
            <b/>
            <sz val="8"/>
            <color indexed="81"/>
            <rFont val="Tahoma"/>
          </rPr>
          <t xml:space="preserve">=(Toán+Lý+Hóa)/3
</t>
        </r>
        <r>
          <rPr>
            <sz val="8"/>
            <color indexed="81"/>
            <rFont val="Tahoma"/>
            <family val="2"/>
          </rPr>
          <t>Lấy 2 số lẻ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3" authorId="0" shapeId="0" xr:uid="{00000000-0006-0000-0100-000001000000}">
      <text>
        <r>
          <rPr>
            <b/>
            <sz val="8"/>
            <color indexed="81"/>
            <rFont val="Tahoma"/>
          </rPr>
          <t>Là 2 ký tự đầu của Mã số</t>
        </r>
      </text>
    </comment>
    <comment ref="D3" authorId="0" shapeId="0" xr:uid="{00000000-0006-0000-0100-000002000000}">
      <text>
        <r>
          <rPr>
            <b/>
            <sz val="8"/>
            <color indexed="81"/>
            <rFont val="Tahoma"/>
          </rPr>
          <t>Ký tự thứ 3 của Mã số</t>
        </r>
      </text>
    </comment>
    <comment ref="E3" authorId="0" shapeId="0" xr:uid="{00000000-0006-0000-0100-000003000000}">
      <text>
        <r>
          <rPr>
            <b/>
            <sz val="8"/>
            <color indexed="81"/>
            <rFont val="Tahoma"/>
          </rPr>
          <t>Ký tự thứ 4 của Mã số</t>
        </r>
      </text>
    </comment>
    <comment ref="F3" authorId="0" shapeId="0" xr:uid="{00000000-0006-0000-0100-000004000000}">
      <text>
        <r>
          <rPr>
            <b/>
            <sz val="8"/>
            <color indexed="81"/>
            <rFont val="Tahoma"/>
          </rPr>
          <t>Từ ký tự thứ 5 đế hết của Mã Số. Đổi ra kiểu số</t>
        </r>
      </text>
    </comment>
    <comment ref="H3" authorId="0" shapeId="0" xr:uid="{00000000-0006-0000-0100-000005000000}">
      <text>
        <r>
          <rPr>
            <b/>
            <sz val="8"/>
            <color indexed="81"/>
            <rFont val="Tahoma"/>
          </rPr>
          <t>=</t>
        </r>
        <r>
          <rPr>
            <b/>
            <sz val="8"/>
            <color indexed="10"/>
            <rFont val="Tahoma"/>
            <family val="2"/>
          </rPr>
          <t>Số lượng * Đơn giá</t>
        </r>
        <r>
          <rPr>
            <b/>
            <sz val="8"/>
            <color indexed="81"/>
            <rFont val="Tahoma"/>
          </rPr>
          <t xml:space="preserve">
Định dạng thành dạng 1,000 đồng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  <author>Phong may</author>
  </authors>
  <commentList>
    <comment ref="C8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Là ký tự đầu của Chứng từ </t>
        </r>
      </text>
    </comment>
    <comment ref="D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Lấy ký tự thứ 2 của Chứng từ
</t>
        </r>
      </text>
    </comment>
    <comment ref="E8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Là ký tự thứ 3,4,5 của Chứng từ
</t>
        </r>
      </text>
    </comment>
    <comment ref="F8" authorId="0" shapeId="0" xr:uid="{00000000-0006-0000-0200-000004000000}">
      <text>
        <r>
          <rPr>
            <sz val="8"/>
            <color indexed="81"/>
            <rFont val="Tahoma"/>
            <family val="2"/>
          </rPr>
          <t>Nhập dữ liệu từ khung dưới.
Định dạng cột ngày có dạng dd/MM/yyyy</t>
        </r>
      </text>
    </comment>
    <comment ref="G8" authorId="1" shapeId="0" xr:uid="{00000000-0006-0000-0200-000005000000}">
      <text>
        <r>
          <rPr>
            <sz val="8"/>
            <color indexed="81"/>
            <rFont val="Tahoma"/>
            <family val="2"/>
          </rPr>
          <t xml:space="preserve">Từ ký tự thứ 6 đến hết của </t>
        </r>
        <r>
          <rPr>
            <b/>
            <sz val="8"/>
            <color indexed="81"/>
            <rFont val="Tahoma"/>
          </rPr>
          <t>Chứng từ</t>
        </r>
        <r>
          <rPr>
            <sz val="8"/>
            <color indexed="81"/>
            <rFont val="Tahoma"/>
            <family val="2"/>
          </rPr>
          <t>.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  <family val="2"/>
          </rPr>
          <t>Đổi ra kiểu số</t>
        </r>
      </text>
    </comment>
    <comment ref="I8" authorId="1" shapeId="0" xr:uid="{00000000-0006-0000-0200-000006000000}">
      <text>
        <r>
          <rPr>
            <b/>
            <sz val="8"/>
            <color indexed="81"/>
            <rFont val="Tahoma"/>
          </rPr>
          <t xml:space="preserve">= Số lượng*Đơn giá *Tỷ giá
</t>
        </r>
        <r>
          <rPr>
            <sz val="8"/>
            <color indexed="81"/>
            <rFont val="Tahoma"/>
            <family val="2"/>
          </rPr>
          <t xml:space="preserve">Định dạng thành </t>
        </r>
        <r>
          <rPr>
            <b/>
            <sz val="8"/>
            <color indexed="81"/>
            <rFont val="Tahoma"/>
          </rPr>
          <t>1,000 đồng</t>
        </r>
      </text>
    </comment>
  </commentList>
</comments>
</file>

<file path=xl/sharedStrings.xml><?xml version="1.0" encoding="utf-8"?>
<sst xmlns="http://schemas.openxmlformats.org/spreadsheetml/2006/main" count="499" uniqueCount="69">
  <si>
    <t>Kết Quả Tuyển Sinh</t>
  </si>
  <si>
    <t>STT</t>
  </si>
  <si>
    <t>Mã thí sinh</t>
  </si>
  <si>
    <t>Khu vực</t>
  </si>
  <si>
    <t>Toán</t>
  </si>
  <si>
    <t>Lý</t>
  </si>
  <si>
    <t>Hóa</t>
  </si>
  <si>
    <t>HSA3</t>
  </si>
  <si>
    <t>CLC3</t>
  </si>
  <si>
    <t>HSB2</t>
  </si>
  <si>
    <t>CLB1</t>
  </si>
  <si>
    <t>BDB3</t>
  </si>
  <si>
    <t>HSA2</t>
  </si>
  <si>
    <t>CLC2</t>
  </si>
  <si>
    <t>Mã Đối tượng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</si>
  <si>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</si>
  <si>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>Cửa hàng nước giải khát ABC</t>
  </si>
  <si>
    <t>Mã số</t>
  </si>
  <si>
    <t>Số lượng</t>
  </si>
  <si>
    <t>Quản lý nhập xuất kho hàng</t>
  </si>
  <si>
    <t>Chứng từ</t>
  </si>
  <si>
    <t>Ngày</t>
  </si>
  <si>
    <t>Mã kho</t>
  </si>
  <si>
    <t>Mã vật tư</t>
  </si>
  <si>
    <r>
      <t xml:space="preserve">_ </t>
    </r>
    <r>
      <rPr>
        <u/>
        <sz val="10"/>
        <color indexed="8"/>
        <rFont val="Arial"/>
        <family val="2"/>
      </rPr>
      <t>Đánh số thứ tự</t>
    </r>
    <r>
      <rPr>
        <sz val="10"/>
        <color indexed="8"/>
        <rFont val="Arial"/>
        <family val="2"/>
      </rPr>
      <t xml:space="preserve"> cho </t>
    </r>
    <r>
      <rPr>
        <sz val="10"/>
        <color indexed="12"/>
        <rFont val="Arial"/>
        <family val="2"/>
      </rPr>
      <t>cột STT</t>
    </r>
    <r>
      <rPr>
        <sz val="10"/>
        <color indexed="8"/>
        <rFont val="Arial"/>
        <family val="2"/>
      </rPr>
      <t xml:space="preserve">. </t>
    </r>
    <r>
      <rPr>
        <u/>
        <sz val="10"/>
        <color indexed="8"/>
        <rFont val="Arial"/>
        <family val="2"/>
      </rPr>
      <t>Định dạng</t>
    </r>
    <r>
      <rPr>
        <sz val="10"/>
        <color indexed="8"/>
        <rFont val="Arial"/>
        <family val="2"/>
      </rPr>
      <t xml:space="preserve"> cột này có dạng: 01,02,…</t>
    </r>
  </si>
  <si>
    <t>****Yêu cầu:</t>
  </si>
  <si>
    <t xml:space="preserve">     * Kẻ khung toàn bảng tính</t>
  </si>
  <si>
    <t xml:space="preserve">     * Định dạng nền, đổi màu chữ cho dòng tiêu đề cột (dòng thứ 2)</t>
  </si>
  <si>
    <t>_ Định dạng nền, đổi màu chữ cho dòng tiêu đề cột (dòng thứ 2)</t>
  </si>
  <si>
    <t xml:space="preserve">     * Đánh số thứ tự cho bảng tính</t>
  </si>
  <si>
    <t>_ Sắp xếp bảng tính tăng dần theo điểm Toán, nếu trùng điểm Toán, sắp tăng dần theo điểm Lý</t>
  </si>
  <si>
    <t xml:space="preserve">     * Tính tổng số lượng</t>
  </si>
  <si>
    <r>
      <t xml:space="preserve">_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</si>
  <si>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_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</si>
  <si>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</si>
  <si>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</si>
  <si>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_ Kẻ khung toàn bảng tính (dòng 2 -&gt; dòng 11)</t>
  </si>
  <si>
    <t>Tỷ giá</t>
  </si>
  <si>
    <t>Thành tiền VNĐ</t>
  </si>
  <si>
    <t>Đơn giá USD</t>
  </si>
  <si>
    <t>Ngành</t>
  </si>
  <si>
    <r>
      <rPr>
        <b/>
        <sz val="10"/>
        <color indexed="30"/>
        <rFont val="Arial"/>
        <family val="2"/>
      </rPr>
      <t>PE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N20</t>
    </r>
  </si>
  <si>
    <t>COCN140</t>
  </si>
  <si>
    <t>FACN170</t>
  </si>
  <si>
    <t>FALN1010</t>
  </si>
  <si>
    <t>PECX50</t>
  </si>
  <si>
    <t>PECN280</t>
  </si>
  <si>
    <t>SPLN1325</t>
  </si>
  <si>
    <t>SPLX90</t>
  </si>
  <si>
    <t>COCN150</t>
  </si>
  <si>
    <t>Loại hàng</t>
  </si>
  <si>
    <t>Mã hàng</t>
  </si>
  <si>
    <t>Loại hóa đơn</t>
  </si>
  <si>
    <t>NXMGI50</t>
  </si>
  <si>
    <t>PNTIV65</t>
  </si>
  <si>
    <t>TNMGI30</t>
  </si>
  <si>
    <t>NXSCS300</t>
  </si>
  <si>
    <t>TNCPD500</t>
  </si>
  <si>
    <t>PXTIV450</t>
  </si>
  <si>
    <t>NNMGI320</t>
  </si>
  <si>
    <r>
      <t>B</t>
    </r>
    <r>
      <rPr>
        <b/>
        <sz val="10"/>
        <color indexed="14"/>
        <rFont val="Arial"/>
        <family val="2"/>
      </rPr>
      <t>X</t>
    </r>
    <r>
      <rPr>
        <b/>
        <sz val="10"/>
        <color indexed="18"/>
        <rFont val="Arial"/>
        <family val="2"/>
      </rPr>
      <t>CPD</t>
    </r>
    <r>
      <rPr>
        <b/>
        <sz val="10"/>
        <color indexed="17"/>
        <rFont val="Arial"/>
        <family val="2"/>
      </rPr>
      <t>100</t>
    </r>
  </si>
  <si>
    <t xml:space="preserve">     * Định dạng nền, đổi màu chữ cho dòng tiêu đề cột (dòng thứ 3)</t>
  </si>
  <si>
    <r>
      <t xml:space="preserve">     * Thực hiện yêu cầu tại các ô có </t>
    </r>
    <r>
      <rPr>
        <b/>
        <sz val="10"/>
        <color indexed="10"/>
        <rFont val="Arial"/>
        <family val="2"/>
      </rPr>
      <t>?</t>
    </r>
  </si>
  <si>
    <t>Điểm TB</t>
  </si>
  <si>
    <r>
      <t xml:space="preserve">_  Tạo công thức tại các ô có </t>
    </r>
    <r>
      <rPr>
        <b/>
        <sz val="10"/>
        <color indexed="10"/>
        <rFont val="Arial"/>
        <family val="2"/>
      </rPr>
      <t>?</t>
    </r>
  </si>
  <si>
    <r>
      <t xml:space="preserve">_ </t>
    </r>
    <r>
      <rPr>
        <b/>
        <sz val="10"/>
        <color indexed="8"/>
        <rFont val="Arial"/>
        <family val="2"/>
      </rPr>
      <t xml:space="preserve">Lập công thức cho các cột có dấu </t>
    </r>
    <r>
      <rPr>
        <b/>
        <sz val="10"/>
        <color indexed="10"/>
        <rFont val="Arial"/>
        <family val="2"/>
      </rPr>
      <t>?</t>
    </r>
  </si>
  <si>
    <t>Loại chứng từ</t>
  </si>
  <si>
    <r>
      <t>_ Sắp xếp bảng tính</t>
    </r>
    <r>
      <rPr>
        <sz val="10"/>
        <color indexed="8"/>
        <rFont val="Arial"/>
        <family val="2"/>
      </rPr>
      <t xml:space="preserve"> theo thứ tự tăng dần của Mã số, nếu trùng Mã số, sắp giảm theo Đơn giá</t>
    </r>
  </si>
  <si>
    <t>_ Kẻ khung toàn bảng tính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</si>
</sst>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0"/>
    <numFmt numFmtId="166" formatCode="&quot;khu vuc-&quot;\ 0"/>
    <numFmt numFmtId="174" formatCode="mm/dd/yyyy"/>
  </numFmts>
  <fonts count="3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b/>
      <sz val="10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8"/>
      <name val="Arial"/>
      <family val="2"/>
    </font>
    <font>
      <sz val="10"/>
      <color indexed="14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8"/>
      <name val="Arial"/>
      <family val="2"/>
    </font>
    <font>
      <b/>
      <sz val="8"/>
      <color indexed="81"/>
      <name val="Tahoma"/>
    </font>
    <font>
      <b/>
      <sz val="12"/>
      <color indexed="8"/>
      <name val="Arial"/>
      <family val="2"/>
    </font>
    <font>
      <i/>
      <u/>
      <sz val="8"/>
      <color indexed="81"/>
      <name val="Tahoma"/>
      <family val="2"/>
    </font>
    <font>
      <sz val="11"/>
      <name val="VNI-Times"/>
    </font>
    <font>
      <u/>
      <sz val="8.25"/>
      <color indexed="12"/>
      <name val="VNI-Times"/>
    </font>
    <font>
      <sz val="10"/>
      <color indexed="53"/>
      <name val="Arial"/>
      <family val="2"/>
    </font>
    <font>
      <sz val="10"/>
      <color indexed="19"/>
      <name val="Arial"/>
      <family val="2"/>
    </font>
    <font>
      <sz val="10"/>
      <color indexed="17"/>
      <name val="Arial"/>
      <family val="2"/>
    </font>
    <font>
      <sz val="10"/>
      <color indexed="21"/>
      <name val="Arial"/>
      <family val="2"/>
    </font>
    <font>
      <b/>
      <sz val="8"/>
      <color indexed="10"/>
      <name val="Tahoma"/>
      <family val="2"/>
    </font>
    <font>
      <b/>
      <sz val="10"/>
      <color indexed="17"/>
      <name val="Arial"/>
      <family val="2"/>
    </font>
    <font>
      <b/>
      <sz val="12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26" fillId="0" borderId="0"/>
  </cellStyleXfs>
  <cellXfs count="36">
    <xf numFmtId="0" fontId="0" fillId="0" borderId="0" xfId="0"/>
    <xf numFmtId="0" fontId="9" fillId="0" borderId="0" xfId="0" applyFont="1"/>
    <xf numFmtId="0" fontId="11" fillId="0" borderId="0" xfId="0" applyFont="1"/>
    <xf numFmtId="0" fontId="1" fillId="0" borderId="0" xfId="0" applyFont="1"/>
    <xf numFmtId="0" fontId="8" fillId="0" borderId="0" xfId="0" applyFont="1"/>
    <xf numFmtId="0" fontId="3" fillId="0" borderId="0" xfId="0" applyFont="1"/>
    <xf numFmtId="0" fontId="14" fillId="0" borderId="0" xfId="0" applyFont="1"/>
    <xf numFmtId="0" fontId="13" fillId="0" borderId="0" xfId="0" applyFont="1"/>
    <xf numFmtId="0" fontId="16" fillId="0" borderId="0" xfId="0" applyFont="1"/>
    <xf numFmtId="0" fontId="24" fillId="0" borderId="0" xfId="0" applyFont="1"/>
    <xf numFmtId="0" fontId="34" fillId="0" borderId="0" xfId="0" applyFont="1"/>
    <xf numFmtId="0" fontId="9" fillId="0" borderId="1" xfId="0" applyFont="1" applyBorder="1"/>
    <xf numFmtId="0" fontId="1" fillId="0" borderId="1" xfId="0" applyFont="1" applyBorder="1"/>
    <xf numFmtId="0" fontId="10" fillId="0" borderId="1" xfId="0" applyFont="1" applyBorder="1"/>
    <xf numFmtId="0" fontId="21" fillId="0" borderId="1" xfId="0" applyFont="1" applyBorder="1"/>
    <xf numFmtId="0" fontId="18" fillId="0" borderId="1" xfId="0" applyFont="1" applyBorder="1"/>
    <xf numFmtId="0" fontId="19" fillId="0" borderId="1" xfId="0" applyFont="1" applyBorder="1"/>
    <xf numFmtId="0" fontId="12" fillId="0" borderId="2" xfId="0" applyFont="1" applyBorder="1" applyAlignment="1">
      <alignment horizontal="center"/>
    </xf>
    <xf numFmtId="0" fontId="1" fillId="2" borderId="1" xfId="0" applyFont="1" applyFill="1" applyBorder="1"/>
    <xf numFmtId="0" fontId="2" fillId="2" borderId="1" xfId="0" applyFont="1" applyFill="1" applyBorder="1"/>
    <xf numFmtId="2" fontId="9" fillId="0" borderId="1" xfId="0" applyNumberFormat="1" applyFont="1" applyBorder="1"/>
    <xf numFmtId="165" fontId="9" fillId="0" borderId="1" xfId="0" applyNumberFormat="1" applyFont="1" applyBorder="1"/>
    <xf numFmtId="166" fontId="18" fillId="0" borderId="1" xfId="0" applyNumberFormat="1" applyFont="1" applyBorder="1"/>
    <xf numFmtId="0" fontId="13" fillId="0" borderId="0" xfId="0" applyFont="1" applyAlignment="1">
      <alignment horizontal="center"/>
    </xf>
    <xf numFmtId="0" fontId="9" fillId="0" borderId="1" xfId="0" applyFont="1" applyBorder="1" applyAlignment="1">
      <alignment horizontal="left"/>
    </xf>
    <xf numFmtId="0" fontId="28" fillId="0" borderId="1" xfId="0" applyFont="1" applyBorder="1"/>
    <xf numFmtId="0" fontId="29" fillId="0" borderId="1" xfId="0" applyFont="1" applyBorder="1"/>
    <xf numFmtId="0" fontId="30" fillId="0" borderId="1" xfId="0" applyFont="1" applyBorder="1"/>
    <xf numFmtId="0" fontId="31" fillId="0" borderId="1" xfId="0" applyFont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3" fontId="16" fillId="0" borderId="1" xfId="0" applyNumberFormat="1" applyFont="1" applyBorder="1"/>
    <xf numFmtId="0" fontId="14" fillId="0" borderId="0" xfId="0" applyFont="1" applyAlignment="1">
      <alignment horizontal="center"/>
    </xf>
    <xf numFmtId="0" fontId="3" fillId="0" borderId="1" xfId="0" applyFont="1" applyBorder="1"/>
    <xf numFmtId="0" fontId="20" fillId="0" borderId="1" xfId="0" applyFont="1" applyBorder="1"/>
    <xf numFmtId="174" fontId="1" fillId="0" borderId="1" xfId="0" applyNumberFormat="1" applyFont="1" applyBorder="1"/>
  </cellXfs>
  <cellStyles count="3">
    <cellStyle name="Hyperlink 2" xfId="1" xr:uid="{00000000-0005-0000-0000-000000000000}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13</xdr:row>
      <xdr:rowOff>9525</xdr:rowOff>
    </xdr:from>
    <xdr:to>
      <xdr:col>8</xdr:col>
      <xdr:colOff>209550</xdr:colOff>
      <xdr:row>19</xdr:row>
      <xdr:rowOff>66675</xdr:rowOff>
    </xdr:to>
    <xdr:sp macro="" textlink="">
      <xdr:nvSpPr>
        <xdr:cNvPr id="3080" name="Text Box 8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ChangeArrowheads="1"/>
        </xdr:cNvSpPr>
      </xdr:nvSpPr>
      <xdr:spPr bwMode="auto">
        <a:xfrm>
          <a:off x="4524375" y="3228975"/>
          <a:ext cx="838200" cy="1543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9/20/2009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10/26/2009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11/25/2009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11/25/2009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2/25/2009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1/15/2009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3/15/2009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3/2/2009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5</xdr:col>
      <xdr:colOff>400050</xdr:colOff>
      <xdr:row>11</xdr:row>
      <xdr:rowOff>19050</xdr:rowOff>
    </xdr:from>
    <xdr:to>
      <xdr:col>7</xdr:col>
      <xdr:colOff>85725</xdr:colOff>
      <xdr:row>16</xdr:row>
      <xdr:rowOff>57150</xdr:rowOff>
    </xdr:to>
    <xdr:sp macro="" textlink="">
      <xdr:nvSpPr>
        <xdr:cNvPr id="3081" name="Line 9">
          <a:extLst>
            <a:ext uri="{FF2B5EF4-FFF2-40B4-BE49-F238E27FC236}">
              <a16:creationId xmlns:a16="http://schemas.microsoft.com/office/drawing/2014/main" id="{00000000-0008-0000-0200-0000090C0000}"/>
            </a:ext>
          </a:extLst>
        </xdr:cNvPr>
        <xdr:cNvSpPr>
          <a:spLocks noChangeShapeType="1"/>
        </xdr:cNvSpPr>
      </xdr:nvSpPr>
      <xdr:spPr bwMode="auto">
        <a:xfrm flipH="1" flipV="1">
          <a:off x="3476625" y="2743200"/>
          <a:ext cx="1009650" cy="1276350"/>
        </a:xfrm>
        <a:prstGeom prst="line">
          <a:avLst/>
        </a:prstGeom>
        <a:noFill/>
        <a:ln w="76200" cmpd="tri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29"/>
  <sheetViews>
    <sheetView workbookViewId="0">
      <selection activeCell="A2" sqref="A2:I10"/>
    </sheetView>
  </sheetViews>
  <sheetFormatPr defaultColWidth="9.140625" defaultRowHeight="21.95" customHeight="1" x14ac:dyDescent="0.2"/>
  <cols>
    <col min="1" max="1" width="8.28515625" style="1" customWidth="1"/>
    <col min="2" max="2" width="10" style="1" customWidth="1"/>
    <col min="3" max="3" width="15.85546875" style="1" customWidth="1"/>
    <col min="4" max="4" width="17.140625" style="1" customWidth="1"/>
    <col min="5" max="5" width="9.140625" style="1" customWidth="1"/>
    <col min="6" max="6" width="10.85546875" style="1" bestFit="1" customWidth="1"/>
    <col min="7" max="16384" width="9.140625" style="1"/>
  </cols>
  <sheetData>
    <row r="1" spans="1:256" ht="21.95" customHeight="1" x14ac:dyDescent="0.35">
      <c r="A1" s="17" t="s">
        <v>0</v>
      </c>
      <c r="B1" s="17"/>
      <c r="C1" s="17"/>
      <c r="D1" s="17"/>
      <c r="E1" s="17"/>
      <c r="F1" s="17"/>
      <c r="G1" s="17"/>
      <c r="H1" s="17"/>
      <c r="I1" s="17"/>
    </row>
    <row r="2" spans="1:256" ht="21.95" customHeight="1" x14ac:dyDescent="0.2">
      <c r="A2" s="19" t="s">
        <v>1</v>
      </c>
      <c r="B2" s="19" t="s">
        <v>2</v>
      </c>
      <c r="C2" s="19" t="s">
        <v>14</v>
      </c>
      <c r="D2" s="19" t="s">
        <v>3</v>
      </c>
      <c r="E2" s="19" t="s">
        <v>40</v>
      </c>
      <c r="F2" s="19" t="s">
        <v>4</v>
      </c>
      <c r="G2" s="19" t="s">
        <v>5</v>
      </c>
      <c r="H2" s="19" t="s">
        <v>6</v>
      </c>
      <c r="I2" s="19" t="s">
        <v>63</v>
      </c>
    </row>
    <row r="3" spans="1:256" ht="21.95" customHeight="1" x14ac:dyDescent="0.2">
      <c r="A3" s="21">
        <v>3</v>
      </c>
      <c r="B3" s="11" t="s">
        <v>8</v>
      </c>
      <c r="C3" s="14" t="str">
        <f>LEFT( B3,2)</f>
        <v>CL</v>
      </c>
      <c r="D3" s="22">
        <f>RIGHT(B3,1)*1</f>
        <v>3</v>
      </c>
      <c r="E3" s="16" t="str">
        <f>"Nganh "&amp;MID(B3,3,1)</f>
        <v>Nganh C</v>
      </c>
      <c r="F3" s="11">
        <v>4.5</v>
      </c>
      <c r="G3" s="11">
        <v>4</v>
      </c>
      <c r="H3" s="11">
        <v>5</v>
      </c>
      <c r="I3" s="20">
        <f>(F3+G3+H3)/3</f>
        <v>4.5</v>
      </c>
    </row>
    <row r="4" spans="1:256" ht="21.95" customHeight="1" x14ac:dyDescent="0.2">
      <c r="A4" s="21">
        <v>4</v>
      </c>
      <c r="B4" s="11" t="s">
        <v>9</v>
      </c>
      <c r="C4" s="14" t="str">
        <f>LEFT( B4,2)</f>
        <v>HS</v>
      </c>
      <c r="D4" s="22">
        <f>RIGHT(B4,1)*1</f>
        <v>2</v>
      </c>
      <c r="E4" s="16" t="str">
        <f>"Nganh "&amp;MID(B4,3,1)</f>
        <v>Nganh B</v>
      </c>
      <c r="F4" s="11">
        <v>6</v>
      </c>
      <c r="G4" s="11">
        <v>8.5</v>
      </c>
      <c r="H4" s="11">
        <v>5.5</v>
      </c>
      <c r="I4" s="20">
        <f>(F4+G4+H4)/3</f>
        <v>6.666666666666667</v>
      </c>
    </row>
    <row r="5" spans="1:256" ht="21.95" customHeight="1" x14ac:dyDescent="0.2">
      <c r="A5" s="21">
        <v>8</v>
      </c>
      <c r="B5" s="11" t="s">
        <v>13</v>
      </c>
      <c r="C5" s="14" t="str">
        <f>LEFT( B5,2)</f>
        <v>CL</v>
      </c>
      <c r="D5" s="22">
        <f>RIGHT(B5,1)*1</f>
        <v>2</v>
      </c>
      <c r="E5" s="16" t="str">
        <f>"Nganh "&amp;MID(B5,3,1)</f>
        <v>Nganh C</v>
      </c>
      <c r="F5" s="11">
        <v>6.5</v>
      </c>
      <c r="G5" s="11">
        <v>5.5</v>
      </c>
      <c r="H5" s="11">
        <v>3</v>
      </c>
      <c r="I5" s="20">
        <f>(F5+G5+H5)/3</f>
        <v>5</v>
      </c>
    </row>
    <row r="6" spans="1:256" ht="21.95" customHeight="1" x14ac:dyDescent="0.2">
      <c r="A6" s="21">
        <v>6</v>
      </c>
      <c r="B6" s="11" t="s">
        <v>11</v>
      </c>
      <c r="C6" s="14" t="str">
        <f>LEFT( B6,2)</f>
        <v>BD</v>
      </c>
      <c r="D6" s="22">
        <f>RIGHT(B6,1)*1</f>
        <v>3</v>
      </c>
      <c r="E6" s="16" t="str">
        <f>"Nganh "&amp;MID(B6,3,1)</f>
        <v>Nganh B</v>
      </c>
      <c r="F6" s="11">
        <v>6.5</v>
      </c>
      <c r="G6" s="11">
        <v>6.5</v>
      </c>
      <c r="H6" s="11">
        <v>5.5</v>
      </c>
      <c r="I6" s="20">
        <f>(F6+G6+H6)/3</f>
        <v>6.166666666666667</v>
      </c>
    </row>
    <row r="7" spans="1:256" ht="21.95" customHeight="1" x14ac:dyDescent="0.2">
      <c r="A7" s="21">
        <v>2</v>
      </c>
      <c r="B7" s="11" t="s">
        <v>7</v>
      </c>
      <c r="C7" s="14" t="str">
        <f>LEFT( B7,2)</f>
        <v>HS</v>
      </c>
      <c r="D7" s="22">
        <f>RIGHT(B7,1)*1</f>
        <v>3</v>
      </c>
      <c r="E7" s="16" t="str">
        <f>"Nganh "&amp;MID(B7,3,1)</f>
        <v>Nganh A</v>
      </c>
      <c r="F7" s="11">
        <v>6.5</v>
      </c>
      <c r="G7" s="11">
        <v>7</v>
      </c>
      <c r="H7" s="11">
        <v>6.5</v>
      </c>
      <c r="I7" s="20">
        <f>(F7+G7+H7)/3</f>
        <v>6.666666666666667</v>
      </c>
    </row>
    <row r="8" spans="1:256" ht="21.95" customHeight="1" x14ac:dyDescent="0.2">
      <c r="A8" s="21">
        <v>7</v>
      </c>
      <c r="B8" s="11" t="s">
        <v>12</v>
      </c>
      <c r="C8" s="14" t="str">
        <f>LEFT( B8,2)</f>
        <v>HS</v>
      </c>
      <c r="D8" s="22">
        <f>RIGHT(B8,1)*1</f>
        <v>2</v>
      </c>
      <c r="E8" s="16" t="str">
        <f>"Nganh "&amp;MID(B8,3,1)</f>
        <v>Nganh A</v>
      </c>
      <c r="F8" s="11">
        <v>8</v>
      </c>
      <c r="G8" s="11">
        <v>7.5</v>
      </c>
      <c r="H8" s="11">
        <v>3</v>
      </c>
      <c r="I8" s="20">
        <f>(F8+G8+H8)/3</f>
        <v>6.166666666666667</v>
      </c>
    </row>
    <row r="9" spans="1:256" ht="21.95" customHeight="1" x14ac:dyDescent="0.2">
      <c r="A9" s="21">
        <v>5</v>
      </c>
      <c r="B9" s="11" t="s">
        <v>10</v>
      </c>
      <c r="C9" s="14" t="str">
        <f>LEFT( B9,2)</f>
        <v>CL</v>
      </c>
      <c r="D9" s="22">
        <f>RIGHT(B9,1)*1</f>
        <v>1</v>
      </c>
      <c r="E9" s="16" t="str">
        <f>"Nganh "&amp;MID(B9,3,1)</f>
        <v>Nganh B</v>
      </c>
      <c r="F9" s="11">
        <v>9</v>
      </c>
      <c r="G9" s="11">
        <v>5</v>
      </c>
      <c r="H9" s="11">
        <v>5.5</v>
      </c>
      <c r="I9" s="20">
        <f>(F9+G9+H9)/3</f>
        <v>6.5</v>
      </c>
    </row>
    <row r="10" spans="1:256" ht="21.95" customHeight="1" x14ac:dyDescent="0.2">
      <c r="A10" s="21">
        <v>1</v>
      </c>
      <c r="B10" s="13" t="s">
        <v>15</v>
      </c>
      <c r="C10" s="14" t="str">
        <f>LEFT( B10,2)</f>
        <v>BD</v>
      </c>
      <c r="D10" s="22">
        <f>RIGHT(B10,1)*1</f>
        <v>1</v>
      </c>
      <c r="E10" s="16" t="str">
        <f>"Nganh "&amp;MID(B10,3,1)</f>
        <v>Nganh A</v>
      </c>
      <c r="F10" s="11">
        <v>9</v>
      </c>
      <c r="G10" s="11">
        <v>7.5</v>
      </c>
      <c r="H10" s="11">
        <v>0</v>
      </c>
      <c r="I10" s="20">
        <f>(F10+G10+H10)/3</f>
        <v>5.5</v>
      </c>
    </row>
    <row r="13" spans="1:256" ht="21.95" customHeight="1" x14ac:dyDescent="0.2">
      <c r="A13" s="5" t="s">
        <v>25</v>
      </c>
    </row>
    <row r="14" spans="1:256" ht="21.95" customHeight="1" x14ac:dyDescent="0.2">
      <c r="A14" s="3" t="s">
        <v>33</v>
      </c>
    </row>
    <row r="15" spans="1:256" ht="21.95" customHeight="1" x14ac:dyDescent="0.2">
      <c r="A15" s="3" t="s">
        <v>68</v>
      </c>
      <c r="AT15" s="1" t="s">
        <v>26</v>
      </c>
      <c r="AU15" s="1" t="s">
        <v>26</v>
      </c>
      <c r="AV15" s="1" t="s">
        <v>26</v>
      </c>
      <c r="AW15" s="1" t="s">
        <v>26</v>
      </c>
      <c r="AX15" s="1" t="s">
        <v>26</v>
      </c>
      <c r="AY15" s="1" t="s">
        <v>26</v>
      </c>
      <c r="AZ15" s="1" t="s">
        <v>26</v>
      </c>
      <c r="BA15" s="1" t="s">
        <v>26</v>
      </c>
      <c r="BB15" s="1" t="s">
        <v>26</v>
      </c>
      <c r="BC15" s="1" t="s">
        <v>26</v>
      </c>
      <c r="BD15" s="1" t="s">
        <v>26</v>
      </c>
      <c r="BE15" s="1" t="s">
        <v>26</v>
      </c>
      <c r="BF15" s="1" t="s">
        <v>26</v>
      </c>
      <c r="BG15" s="1" t="s">
        <v>26</v>
      </c>
      <c r="BH15" s="1" t="s">
        <v>26</v>
      </c>
      <c r="BI15" s="1" t="s">
        <v>26</v>
      </c>
      <c r="BJ15" s="1" t="s">
        <v>26</v>
      </c>
      <c r="BK15" s="1" t="s">
        <v>26</v>
      </c>
      <c r="BL15" s="1" t="s">
        <v>26</v>
      </c>
      <c r="BM15" s="1" t="s">
        <v>26</v>
      </c>
      <c r="BN15" s="1" t="s">
        <v>26</v>
      </c>
      <c r="BO15" s="1" t="s">
        <v>26</v>
      </c>
      <c r="BP15" s="1" t="s">
        <v>26</v>
      </c>
      <c r="BQ15" s="1" t="s">
        <v>26</v>
      </c>
      <c r="BR15" s="1" t="s">
        <v>26</v>
      </c>
      <c r="BS15" s="1" t="s">
        <v>26</v>
      </c>
      <c r="BT15" s="1" t="s">
        <v>26</v>
      </c>
      <c r="BU15" s="1" t="s">
        <v>26</v>
      </c>
      <c r="BV15" s="1" t="s">
        <v>26</v>
      </c>
      <c r="BW15" s="1" t="s">
        <v>26</v>
      </c>
      <c r="BX15" s="1" t="s">
        <v>26</v>
      </c>
      <c r="BY15" s="1" t="s">
        <v>26</v>
      </c>
      <c r="BZ15" s="1" t="s">
        <v>26</v>
      </c>
      <c r="CA15" s="1" t="s">
        <v>26</v>
      </c>
      <c r="CB15" s="1" t="s">
        <v>26</v>
      </c>
      <c r="CC15" s="1" t="s">
        <v>26</v>
      </c>
      <c r="CD15" s="1" t="s">
        <v>26</v>
      </c>
      <c r="CE15" s="1" t="s">
        <v>26</v>
      </c>
      <c r="CF15" s="1" t="s">
        <v>26</v>
      </c>
      <c r="CG15" s="1" t="s">
        <v>26</v>
      </c>
      <c r="CH15" s="1" t="s">
        <v>26</v>
      </c>
      <c r="CI15" s="1" t="s">
        <v>26</v>
      </c>
      <c r="CJ15" s="1" t="s">
        <v>26</v>
      </c>
      <c r="CK15" s="1" t="s">
        <v>26</v>
      </c>
      <c r="CL15" s="1" t="s">
        <v>26</v>
      </c>
      <c r="CM15" s="1" t="s">
        <v>26</v>
      </c>
      <c r="CN15" s="1" t="s">
        <v>26</v>
      </c>
      <c r="CO15" s="1" t="s">
        <v>26</v>
      </c>
      <c r="CP15" s="1" t="s">
        <v>26</v>
      </c>
      <c r="CQ15" s="1" t="s">
        <v>26</v>
      </c>
      <c r="CR15" s="1" t="s">
        <v>26</v>
      </c>
      <c r="CS15" s="1" t="s">
        <v>26</v>
      </c>
      <c r="CT15" s="1" t="s">
        <v>26</v>
      </c>
      <c r="CU15" s="1" t="s">
        <v>26</v>
      </c>
      <c r="CV15" s="1" t="s">
        <v>26</v>
      </c>
      <c r="CW15" s="1" t="s">
        <v>26</v>
      </c>
      <c r="CX15" s="1" t="s">
        <v>26</v>
      </c>
      <c r="CY15" s="1" t="s">
        <v>26</v>
      </c>
      <c r="CZ15" s="1" t="s">
        <v>26</v>
      </c>
      <c r="DA15" s="1" t="s">
        <v>26</v>
      </c>
      <c r="DB15" s="1" t="s">
        <v>26</v>
      </c>
      <c r="DC15" s="1" t="s">
        <v>26</v>
      </c>
      <c r="DD15" s="1" t="s">
        <v>26</v>
      </c>
      <c r="DE15" s="1" t="s">
        <v>26</v>
      </c>
      <c r="DF15" s="1" t="s">
        <v>26</v>
      </c>
      <c r="DG15" s="1" t="s">
        <v>26</v>
      </c>
      <c r="DH15" s="1" t="s">
        <v>26</v>
      </c>
      <c r="DI15" s="1" t="s">
        <v>26</v>
      </c>
      <c r="DJ15" s="1" t="s">
        <v>26</v>
      </c>
      <c r="DK15" s="1" t="s">
        <v>26</v>
      </c>
      <c r="DL15" s="1" t="s">
        <v>26</v>
      </c>
      <c r="DM15" s="1" t="s">
        <v>26</v>
      </c>
      <c r="DN15" s="1" t="s">
        <v>26</v>
      </c>
      <c r="DO15" s="1" t="s">
        <v>26</v>
      </c>
      <c r="DP15" s="1" t="s">
        <v>26</v>
      </c>
      <c r="DQ15" s="1" t="s">
        <v>26</v>
      </c>
      <c r="DR15" s="1" t="s">
        <v>26</v>
      </c>
      <c r="DS15" s="1" t="s">
        <v>26</v>
      </c>
      <c r="DT15" s="1" t="s">
        <v>26</v>
      </c>
      <c r="DU15" s="1" t="s">
        <v>26</v>
      </c>
      <c r="DV15" s="1" t="s">
        <v>26</v>
      </c>
      <c r="DW15" s="1" t="s">
        <v>26</v>
      </c>
      <c r="DX15" s="1" t="s">
        <v>26</v>
      </c>
      <c r="DY15" s="1" t="s">
        <v>26</v>
      </c>
      <c r="DZ15" s="1" t="s">
        <v>26</v>
      </c>
      <c r="EA15" s="1" t="s">
        <v>26</v>
      </c>
      <c r="EB15" s="1" t="s">
        <v>26</v>
      </c>
      <c r="EC15" s="1" t="s">
        <v>26</v>
      </c>
      <c r="ED15" s="1" t="s">
        <v>26</v>
      </c>
      <c r="EE15" s="1" t="s">
        <v>26</v>
      </c>
      <c r="EF15" s="1" t="s">
        <v>26</v>
      </c>
      <c r="EG15" s="1" t="s">
        <v>26</v>
      </c>
      <c r="EH15" s="1" t="s">
        <v>26</v>
      </c>
      <c r="EI15" s="1" t="s">
        <v>26</v>
      </c>
      <c r="EJ15" s="1" t="s">
        <v>26</v>
      </c>
      <c r="EK15" s="1" t="s">
        <v>26</v>
      </c>
      <c r="EL15" s="1" t="s">
        <v>26</v>
      </c>
      <c r="EM15" s="1" t="s">
        <v>26</v>
      </c>
      <c r="EN15" s="1" t="s">
        <v>26</v>
      </c>
      <c r="EO15" s="1" t="s">
        <v>26</v>
      </c>
      <c r="EP15" s="1" t="s">
        <v>26</v>
      </c>
      <c r="EQ15" s="1" t="s">
        <v>26</v>
      </c>
      <c r="ER15" s="1" t="s">
        <v>26</v>
      </c>
      <c r="ES15" s="1" t="s">
        <v>26</v>
      </c>
      <c r="ET15" s="1" t="s">
        <v>26</v>
      </c>
      <c r="EU15" s="1" t="s">
        <v>26</v>
      </c>
      <c r="EV15" s="1" t="s">
        <v>26</v>
      </c>
      <c r="EW15" s="1" t="s">
        <v>26</v>
      </c>
      <c r="EX15" s="1" t="s">
        <v>26</v>
      </c>
      <c r="EY15" s="1" t="s">
        <v>26</v>
      </c>
      <c r="EZ15" s="1" t="s">
        <v>26</v>
      </c>
      <c r="FA15" s="1" t="s">
        <v>26</v>
      </c>
      <c r="FB15" s="1" t="s">
        <v>26</v>
      </c>
      <c r="FC15" s="1" t="s">
        <v>26</v>
      </c>
      <c r="FD15" s="1" t="s">
        <v>26</v>
      </c>
      <c r="FE15" s="1" t="s">
        <v>26</v>
      </c>
      <c r="FF15" s="1" t="s">
        <v>26</v>
      </c>
      <c r="FG15" s="1" t="s">
        <v>26</v>
      </c>
      <c r="FH15" s="1" t="s">
        <v>26</v>
      </c>
      <c r="FI15" s="1" t="s">
        <v>26</v>
      </c>
      <c r="FJ15" s="1" t="s">
        <v>26</v>
      </c>
      <c r="FK15" s="1" t="s">
        <v>26</v>
      </c>
      <c r="FL15" s="1" t="s">
        <v>26</v>
      </c>
      <c r="FM15" s="1" t="s">
        <v>26</v>
      </c>
      <c r="FN15" s="1" t="s">
        <v>26</v>
      </c>
      <c r="FO15" s="1" t="s">
        <v>26</v>
      </c>
      <c r="FP15" s="1" t="s">
        <v>26</v>
      </c>
      <c r="FQ15" s="1" t="s">
        <v>26</v>
      </c>
      <c r="FR15" s="1" t="s">
        <v>26</v>
      </c>
      <c r="FS15" s="1" t="s">
        <v>26</v>
      </c>
      <c r="FT15" s="1" t="s">
        <v>26</v>
      </c>
      <c r="FU15" s="1" t="s">
        <v>26</v>
      </c>
      <c r="FV15" s="1" t="s">
        <v>26</v>
      </c>
      <c r="FW15" s="1" t="s">
        <v>26</v>
      </c>
      <c r="FX15" s="1" t="s">
        <v>26</v>
      </c>
      <c r="FY15" s="1" t="s">
        <v>26</v>
      </c>
      <c r="FZ15" s="1" t="s">
        <v>26</v>
      </c>
      <c r="GA15" s="1" t="s">
        <v>26</v>
      </c>
      <c r="GB15" s="1" t="s">
        <v>26</v>
      </c>
      <c r="GC15" s="1" t="s">
        <v>26</v>
      </c>
      <c r="GD15" s="1" t="s">
        <v>26</v>
      </c>
      <c r="GE15" s="1" t="s">
        <v>26</v>
      </c>
      <c r="GF15" s="1" t="s">
        <v>26</v>
      </c>
      <c r="GG15" s="1" t="s">
        <v>26</v>
      </c>
      <c r="GH15" s="1" t="s">
        <v>26</v>
      </c>
      <c r="GI15" s="1" t="s">
        <v>26</v>
      </c>
      <c r="GJ15" s="1" t="s">
        <v>26</v>
      </c>
      <c r="GK15" s="1" t="s">
        <v>26</v>
      </c>
      <c r="GL15" s="1" t="s">
        <v>26</v>
      </c>
      <c r="GM15" s="1" t="s">
        <v>26</v>
      </c>
      <c r="GN15" s="1" t="s">
        <v>26</v>
      </c>
      <c r="GO15" s="1" t="s">
        <v>26</v>
      </c>
      <c r="GP15" s="1" t="s">
        <v>26</v>
      </c>
      <c r="GQ15" s="1" t="s">
        <v>26</v>
      </c>
      <c r="GR15" s="1" t="s">
        <v>26</v>
      </c>
      <c r="GS15" s="1" t="s">
        <v>26</v>
      </c>
      <c r="GT15" s="1" t="s">
        <v>26</v>
      </c>
      <c r="GU15" s="1" t="s">
        <v>26</v>
      </c>
      <c r="GV15" s="1" t="s">
        <v>26</v>
      </c>
      <c r="GW15" s="1" t="s">
        <v>26</v>
      </c>
      <c r="GX15" s="1" t="s">
        <v>26</v>
      </c>
      <c r="GY15" s="1" t="s">
        <v>26</v>
      </c>
      <c r="GZ15" s="1" t="s">
        <v>26</v>
      </c>
      <c r="HA15" s="1" t="s">
        <v>26</v>
      </c>
      <c r="HB15" s="1" t="s">
        <v>26</v>
      </c>
      <c r="HC15" s="1" t="s">
        <v>26</v>
      </c>
      <c r="HD15" s="1" t="s">
        <v>26</v>
      </c>
      <c r="HE15" s="1" t="s">
        <v>26</v>
      </c>
      <c r="HF15" s="1" t="s">
        <v>26</v>
      </c>
      <c r="HG15" s="1" t="s">
        <v>26</v>
      </c>
      <c r="HH15" s="1" t="s">
        <v>26</v>
      </c>
      <c r="HI15" s="1" t="s">
        <v>26</v>
      </c>
      <c r="HJ15" s="1" t="s">
        <v>26</v>
      </c>
      <c r="HK15" s="1" t="s">
        <v>26</v>
      </c>
      <c r="HL15" s="1" t="s">
        <v>26</v>
      </c>
      <c r="HM15" s="1" t="s">
        <v>26</v>
      </c>
      <c r="HN15" s="1" t="s">
        <v>26</v>
      </c>
      <c r="HO15" s="1" t="s">
        <v>26</v>
      </c>
      <c r="HP15" s="1" t="s">
        <v>26</v>
      </c>
      <c r="HQ15" s="1" t="s">
        <v>26</v>
      </c>
      <c r="HR15" s="1" t="s">
        <v>26</v>
      </c>
      <c r="HS15" s="1" t="s">
        <v>26</v>
      </c>
      <c r="HT15" s="1" t="s">
        <v>26</v>
      </c>
      <c r="HU15" s="1" t="s">
        <v>26</v>
      </c>
      <c r="HV15" s="1" t="s">
        <v>26</v>
      </c>
      <c r="HW15" s="1" t="s">
        <v>26</v>
      </c>
      <c r="HX15" s="1" t="s">
        <v>26</v>
      </c>
      <c r="HY15" s="1" t="s">
        <v>26</v>
      </c>
      <c r="HZ15" s="1" t="s">
        <v>26</v>
      </c>
      <c r="IA15" s="1" t="s">
        <v>26</v>
      </c>
      <c r="IB15" s="1" t="s">
        <v>26</v>
      </c>
      <c r="IC15" s="1" t="s">
        <v>26</v>
      </c>
      <c r="ID15" s="1" t="s">
        <v>26</v>
      </c>
      <c r="IE15" s="1" t="s">
        <v>26</v>
      </c>
      <c r="IF15" s="1" t="s">
        <v>26</v>
      </c>
      <c r="IG15" s="1" t="s">
        <v>26</v>
      </c>
      <c r="IH15" s="1" t="s">
        <v>26</v>
      </c>
      <c r="II15" s="1" t="s">
        <v>26</v>
      </c>
      <c r="IJ15" s="1" t="s">
        <v>26</v>
      </c>
      <c r="IK15" s="1" t="s">
        <v>26</v>
      </c>
      <c r="IL15" s="1" t="s">
        <v>26</v>
      </c>
      <c r="IM15" s="1" t="s">
        <v>26</v>
      </c>
      <c r="IN15" s="1" t="s">
        <v>26</v>
      </c>
      <c r="IO15" s="1" t="s">
        <v>26</v>
      </c>
      <c r="IP15" s="1" t="s">
        <v>26</v>
      </c>
      <c r="IQ15" s="1" t="s">
        <v>26</v>
      </c>
      <c r="IR15" s="1" t="s">
        <v>26</v>
      </c>
      <c r="IS15" s="1" t="s">
        <v>26</v>
      </c>
      <c r="IT15" s="1" t="s">
        <v>26</v>
      </c>
      <c r="IU15" s="1" t="s">
        <v>26</v>
      </c>
      <c r="IV15" s="1" t="s">
        <v>26</v>
      </c>
    </row>
    <row r="16" spans="1:256" ht="21.95" customHeight="1" x14ac:dyDescent="0.2">
      <c r="A16" s="1" t="s">
        <v>28</v>
      </c>
      <c r="AT16" s="1" t="s">
        <v>27</v>
      </c>
      <c r="AU16" s="1" t="s">
        <v>27</v>
      </c>
      <c r="AV16" s="1" t="s">
        <v>27</v>
      </c>
      <c r="AW16" s="1" t="s">
        <v>27</v>
      </c>
      <c r="AX16" s="1" t="s">
        <v>27</v>
      </c>
      <c r="AY16" s="1" t="s">
        <v>27</v>
      </c>
      <c r="AZ16" s="1" t="s">
        <v>27</v>
      </c>
      <c r="BA16" s="1" t="s">
        <v>27</v>
      </c>
      <c r="BB16" s="1" t="s">
        <v>27</v>
      </c>
      <c r="BC16" s="1" t="s">
        <v>27</v>
      </c>
      <c r="BD16" s="1" t="s">
        <v>27</v>
      </c>
      <c r="BE16" s="1" t="s">
        <v>27</v>
      </c>
      <c r="BF16" s="1" t="s">
        <v>27</v>
      </c>
      <c r="BG16" s="1" t="s">
        <v>27</v>
      </c>
      <c r="BH16" s="1" t="s">
        <v>27</v>
      </c>
      <c r="BI16" s="1" t="s">
        <v>27</v>
      </c>
      <c r="BJ16" s="1" t="s">
        <v>27</v>
      </c>
      <c r="BK16" s="1" t="s">
        <v>27</v>
      </c>
      <c r="BL16" s="1" t="s">
        <v>27</v>
      </c>
      <c r="BM16" s="1" t="s">
        <v>27</v>
      </c>
      <c r="BN16" s="1" t="s">
        <v>27</v>
      </c>
      <c r="BO16" s="1" t="s">
        <v>27</v>
      </c>
      <c r="BP16" s="1" t="s">
        <v>27</v>
      </c>
      <c r="BQ16" s="1" t="s">
        <v>27</v>
      </c>
      <c r="BR16" s="1" t="s">
        <v>27</v>
      </c>
      <c r="BS16" s="1" t="s">
        <v>27</v>
      </c>
      <c r="BT16" s="1" t="s">
        <v>27</v>
      </c>
      <c r="BU16" s="1" t="s">
        <v>27</v>
      </c>
      <c r="BV16" s="1" t="s">
        <v>27</v>
      </c>
      <c r="BW16" s="1" t="s">
        <v>27</v>
      </c>
      <c r="BX16" s="1" t="s">
        <v>27</v>
      </c>
      <c r="BY16" s="1" t="s">
        <v>27</v>
      </c>
      <c r="BZ16" s="1" t="s">
        <v>27</v>
      </c>
      <c r="CA16" s="1" t="s">
        <v>27</v>
      </c>
      <c r="CB16" s="1" t="s">
        <v>27</v>
      </c>
      <c r="CC16" s="1" t="s">
        <v>27</v>
      </c>
      <c r="CD16" s="1" t="s">
        <v>27</v>
      </c>
      <c r="CE16" s="1" t="s">
        <v>27</v>
      </c>
      <c r="CF16" s="1" t="s">
        <v>27</v>
      </c>
      <c r="CG16" s="1" t="s">
        <v>27</v>
      </c>
      <c r="CH16" s="1" t="s">
        <v>27</v>
      </c>
      <c r="CI16" s="1" t="s">
        <v>27</v>
      </c>
      <c r="CJ16" s="1" t="s">
        <v>27</v>
      </c>
      <c r="CK16" s="1" t="s">
        <v>27</v>
      </c>
      <c r="CL16" s="1" t="s">
        <v>27</v>
      </c>
      <c r="CM16" s="1" t="s">
        <v>27</v>
      </c>
      <c r="CN16" s="1" t="s">
        <v>27</v>
      </c>
      <c r="CO16" s="1" t="s">
        <v>27</v>
      </c>
      <c r="CP16" s="1" t="s">
        <v>27</v>
      </c>
      <c r="CQ16" s="1" t="s">
        <v>27</v>
      </c>
      <c r="CR16" s="1" t="s">
        <v>27</v>
      </c>
      <c r="CS16" s="1" t="s">
        <v>27</v>
      </c>
      <c r="CT16" s="1" t="s">
        <v>27</v>
      </c>
      <c r="CU16" s="1" t="s">
        <v>27</v>
      </c>
      <c r="CV16" s="1" t="s">
        <v>27</v>
      </c>
      <c r="CW16" s="1" t="s">
        <v>27</v>
      </c>
      <c r="CX16" s="1" t="s">
        <v>27</v>
      </c>
      <c r="CY16" s="1" t="s">
        <v>27</v>
      </c>
      <c r="CZ16" s="1" t="s">
        <v>27</v>
      </c>
      <c r="DA16" s="1" t="s">
        <v>27</v>
      </c>
      <c r="DB16" s="1" t="s">
        <v>27</v>
      </c>
      <c r="DC16" s="1" t="s">
        <v>27</v>
      </c>
      <c r="DD16" s="1" t="s">
        <v>27</v>
      </c>
      <c r="DE16" s="1" t="s">
        <v>27</v>
      </c>
      <c r="DF16" s="1" t="s">
        <v>27</v>
      </c>
      <c r="DG16" s="1" t="s">
        <v>27</v>
      </c>
      <c r="DH16" s="1" t="s">
        <v>27</v>
      </c>
      <c r="DI16" s="1" t="s">
        <v>27</v>
      </c>
      <c r="DJ16" s="1" t="s">
        <v>27</v>
      </c>
      <c r="DK16" s="1" t="s">
        <v>27</v>
      </c>
      <c r="DL16" s="1" t="s">
        <v>27</v>
      </c>
      <c r="DM16" s="1" t="s">
        <v>27</v>
      </c>
      <c r="DN16" s="1" t="s">
        <v>27</v>
      </c>
      <c r="DO16" s="1" t="s">
        <v>27</v>
      </c>
      <c r="DP16" s="1" t="s">
        <v>27</v>
      </c>
      <c r="DQ16" s="1" t="s">
        <v>27</v>
      </c>
      <c r="DR16" s="1" t="s">
        <v>27</v>
      </c>
      <c r="DS16" s="1" t="s">
        <v>27</v>
      </c>
      <c r="DT16" s="1" t="s">
        <v>27</v>
      </c>
      <c r="DU16" s="1" t="s">
        <v>27</v>
      </c>
      <c r="DV16" s="1" t="s">
        <v>27</v>
      </c>
      <c r="DW16" s="1" t="s">
        <v>27</v>
      </c>
      <c r="DX16" s="1" t="s">
        <v>27</v>
      </c>
      <c r="DY16" s="1" t="s">
        <v>27</v>
      </c>
      <c r="DZ16" s="1" t="s">
        <v>27</v>
      </c>
      <c r="EA16" s="1" t="s">
        <v>27</v>
      </c>
      <c r="EB16" s="1" t="s">
        <v>27</v>
      </c>
      <c r="EC16" s="1" t="s">
        <v>27</v>
      </c>
      <c r="ED16" s="1" t="s">
        <v>27</v>
      </c>
      <c r="EE16" s="1" t="s">
        <v>27</v>
      </c>
      <c r="EF16" s="1" t="s">
        <v>27</v>
      </c>
      <c r="EG16" s="1" t="s">
        <v>27</v>
      </c>
      <c r="EH16" s="1" t="s">
        <v>27</v>
      </c>
      <c r="EI16" s="1" t="s">
        <v>27</v>
      </c>
      <c r="EJ16" s="1" t="s">
        <v>27</v>
      </c>
      <c r="EK16" s="1" t="s">
        <v>27</v>
      </c>
      <c r="EL16" s="1" t="s">
        <v>27</v>
      </c>
      <c r="EM16" s="1" t="s">
        <v>27</v>
      </c>
      <c r="EN16" s="1" t="s">
        <v>27</v>
      </c>
      <c r="EO16" s="1" t="s">
        <v>27</v>
      </c>
      <c r="EP16" s="1" t="s">
        <v>27</v>
      </c>
      <c r="EQ16" s="1" t="s">
        <v>27</v>
      </c>
      <c r="ER16" s="1" t="s">
        <v>27</v>
      </c>
      <c r="ES16" s="1" t="s">
        <v>27</v>
      </c>
      <c r="ET16" s="1" t="s">
        <v>27</v>
      </c>
      <c r="EU16" s="1" t="s">
        <v>27</v>
      </c>
      <c r="EV16" s="1" t="s">
        <v>27</v>
      </c>
      <c r="EW16" s="1" t="s">
        <v>27</v>
      </c>
      <c r="EX16" s="1" t="s">
        <v>27</v>
      </c>
      <c r="EY16" s="1" t="s">
        <v>27</v>
      </c>
      <c r="EZ16" s="1" t="s">
        <v>27</v>
      </c>
      <c r="FA16" s="1" t="s">
        <v>27</v>
      </c>
      <c r="FB16" s="1" t="s">
        <v>27</v>
      </c>
      <c r="FC16" s="1" t="s">
        <v>27</v>
      </c>
      <c r="FD16" s="1" t="s">
        <v>27</v>
      </c>
      <c r="FE16" s="1" t="s">
        <v>27</v>
      </c>
      <c r="FF16" s="1" t="s">
        <v>27</v>
      </c>
      <c r="FG16" s="1" t="s">
        <v>27</v>
      </c>
      <c r="FH16" s="1" t="s">
        <v>27</v>
      </c>
      <c r="FI16" s="1" t="s">
        <v>27</v>
      </c>
      <c r="FJ16" s="1" t="s">
        <v>27</v>
      </c>
      <c r="FK16" s="1" t="s">
        <v>27</v>
      </c>
      <c r="FL16" s="1" t="s">
        <v>27</v>
      </c>
      <c r="FM16" s="1" t="s">
        <v>27</v>
      </c>
      <c r="FN16" s="1" t="s">
        <v>27</v>
      </c>
      <c r="FO16" s="1" t="s">
        <v>27</v>
      </c>
      <c r="FP16" s="1" t="s">
        <v>27</v>
      </c>
      <c r="FQ16" s="1" t="s">
        <v>27</v>
      </c>
      <c r="FR16" s="1" t="s">
        <v>27</v>
      </c>
      <c r="FS16" s="1" t="s">
        <v>27</v>
      </c>
      <c r="FT16" s="1" t="s">
        <v>27</v>
      </c>
      <c r="FU16" s="1" t="s">
        <v>27</v>
      </c>
      <c r="FV16" s="1" t="s">
        <v>27</v>
      </c>
      <c r="FW16" s="1" t="s">
        <v>27</v>
      </c>
      <c r="FX16" s="1" t="s">
        <v>27</v>
      </c>
      <c r="FY16" s="1" t="s">
        <v>27</v>
      </c>
      <c r="FZ16" s="1" t="s">
        <v>27</v>
      </c>
      <c r="GA16" s="1" t="s">
        <v>27</v>
      </c>
      <c r="GB16" s="1" t="s">
        <v>27</v>
      </c>
      <c r="GC16" s="1" t="s">
        <v>27</v>
      </c>
      <c r="GD16" s="1" t="s">
        <v>27</v>
      </c>
      <c r="GE16" s="1" t="s">
        <v>27</v>
      </c>
      <c r="GF16" s="1" t="s">
        <v>27</v>
      </c>
      <c r="GG16" s="1" t="s">
        <v>27</v>
      </c>
      <c r="GH16" s="1" t="s">
        <v>27</v>
      </c>
      <c r="GI16" s="1" t="s">
        <v>27</v>
      </c>
      <c r="GJ16" s="1" t="s">
        <v>27</v>
      </c>
      <c r="GK16" s="1" t="s">
        <v>27</v>
      </c>
      <c r="GL16" s="1" t="s">
        <v>27</v>
      </c>
      <c r="GM16" s="1" t="s">
        <v>27</v>
      </c>
      <c r="GN16" s="1" t="s">
        <v>27</v>
      </c>
      <c r="GO16" s="1" t="s">
        <v>27</v>
      </c>
      <c r="GP16" s="1" t="s">
        <v>27</v>
      </c>
      <c r="GQ16" s="1" t="s">
        <v>27</v>
      </c>
      <c r="GR16" s="1" t="s">
        <v>27</v>
      </c>
      <c r="GS16" s="1" t="s">
        <v>27</v>
      </c>
      <c r="GT16" s="1" t="s">
        <v>27</v>
      </c>
      <c r="GU16" s="1" t="s">
        <v>27</v>
      </c>
      <c r="GV16" s="1" t="s">
        <v>27</v>
      </c>
      <c r="GW16" s="1" t="s">
        <v>27</v>
      </c>
      <c r="GX16" s="1" t="s">
        <v>27</v>
      </c>
      <c r="GY16" s="1" t="s">
        <v>27</v>
      </c>
      <c r="GZ16" s="1" t="s">
        <v>27</v>
      </c>
      <c r="HA16" s="1" t="s">
        <v>27</v>
      </c>
      <c r="HB16" s="1" t="s">
        <v>27</v>
      </c>
      <c r="HC16" s="1" t="s">
        <v>27</v>
      </c>
      <c r="HD16" s="1" t="s">
        <v>27</v>
      </c>
      <c r="HE16" s="1" t="s">
        <v>27</v>
      </c>
      <c r="HF16" s="1" t="s">
        <v>27</v>
      </c>
      <c r="HG16" s="1" t="s">
        <v>27</v>
      </c>
      <c r="HH16" s="1" t="s">
        <v>27</v>
      </c>
      <c r="HI16" s="1" t="s">
        <v>27</v>
      </c>
      <c r="HJ16" s="1" t="s">
        <v>27</v>
      </c>
      <c r="HK16" s="1" t="s">
        <v>27</v>
      </c>
      <c r="HL16" s="1" t="s">
        <v>27</v>
      </c>
      <c r="HM16" s="1" t="s">
        <v>27</v>
      </c>
      <c r="HN16" s="1" t="s">
        <v>27</v>
      </c>
      <c r="HO16" s="1" t="s">
        <v>27</v>
      </c>
      <c r="HP16" s="1" t="s">
        <v>27</v>
      </c>
      <c r="HQ16" s="1" t="s">
        <v>27</v>
      </c>
      <c r="HR16" s="1" t="s">
        <v>27</v>
      </c>
      <c r="HS16" s="1" t="s">
        <v>27</v>
      </c>
      <c r="HT16" s="1" t="s">
        <v>27</v>
      </c>
      <c r="HU16" s="1" t="s">
        <v>27</v>
      </c>
      <c r="HV16" s="1" t="s">
        <v>27</v>
      </c>
      <c r="HW16" s="1" t="s">
        <v>27</v>
      </c>
      <c r="HX16" s="1" t="s">
        <v>27</v>
      </c>
      <c r="HY16" s="1" t="s">
        <v>27</v>
      </c>
      <c r="HZ16" s="1" t="s">
        <v>27</v>
      </c>
      <c r="IA16" s="1" t="s">
        <v>27</v>
      </c>
      <c r="IB16" s="1" t="s">
        <v>27</v>
      </c>
      <c r="IC16" s="1" t="s">
        <v>27</v>
      </c>
      <c r="ID16" s="1" t="s">
        <v>27</v>
      </c>
      <c r="IE16" s="1" t="s">
        <v>27</v>
      </c>
      <c r="IF16" s="1" t="s">
        <v>27</v>
      </c>
      <c r="IG16" s="1" t="s">
        <v>27</v>
      </c>
      <c r="IH16" s="1" t="s">
        <v>27</v>
      </c>
      <c r="II16" s="1" t="s">
        <v>27</v>
      </c>
      <c r="IJ16" s="1" t="s">
        <v>27</v>
      </c>
      <c r="IK16" s="1" t="s">
        <v>27</v>
      </c>
      <c r="IL16" s="1" t="s">
        <v>27</v>
      </c>
      <c r="IM16" s="1" t="s">
        <v>27</v>
      </c>
      <c r="IN16" s="1" t="s">
        <v>27</v>
      </c>
      <c r="IO16" s="1" t="s">
        <v>27</v>
      </c>
      <c r="IP16" s="1" t="s">
        <v>27</v>
      </c>
      <c r="IQ16" s="1" t="s">
        <v>27</v>
      </c>
      <c r="IR16" s="1" t="s">
        <v>27</v>
      </c>
      <c r="IS16" s="1" t="s">
        <v>27</v>
      </c>
      <c r="IT16" s="1" t="s">
        <v>27</v>
      </c>
      <c r="IU16" s="1" t="s">
        <v>27</v>
      </c>
      <c r="IV16" s="1" t="s">
        <v>27</v>
      </c>
    </row>
    <row r="17" spans="1:10" ht="21.95" customHeight="1" x14ac:dyDescent="0.2">
      <c r="A17" s="3" t="s">
        <v>24</v>
      </c>
      <c r="B17" s="3"/>
      <c r="C17" s="3"/>
      <c r="D17" s="3"/>
      <c r="E17" s="3"/>
      <c r="F17" s="3"/>
      <c r="G17" s="3"/>
      <c r="H17" s="3"/>
      <c r="I17" s="2"/>
      <c r="J17" s="2"/>
    </row>
    <row r="18" spans="1:10" ht="21.95" customHeight="1" x14ac:dyDescent="0.2">
      <c r="A18" s="2" t="s">
        <v>30</v>
      </c>
      <c r="B18" s="2"/>
      <c r="C18" s="2"/>
      <c r="D18" s="2"/>
      <c r="E18" s="2"/>
      <c r="F18" s="2"/>
      <c r="G18" s="2"/>
      <c r="H18" s="2"/>
      <c r="I18" s="2"/>
      <c r="J18" s="2"/>
    </row>
    <row r="19" spans="1:10" ht="21.95" customHeight="1" x14ac:dyDescent="0.2">
      <c r="A19" s="3" t="s">
        <v>64</v>
      </c>
      <c r="B19" s="3"/>
      <c r="C19" s="3"/>
      <c r="D19" s="3"/>
      <c r="E19" s="3"/>
      <c r="F19" s="3"/>
      <c r="G19" s="3"/>
      <c r="H19" s="3"/>
      <c r="I19" s="2"/>
      <c r="J19" s="2"/>
    </row>
    <row r="20" spans="1:10" ht="21.9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ht="21.9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21.9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ht="21.9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21.9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21.9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21.9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21.9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21.9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ht="21.9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</row>
  </sheetData>
  <sortState xmlns:xlrd2="http://schemas.microsoft.com/office/spreadsheetml/2017/richdata2" ref="A3:I10">
    <sortCondition ref="F3:F10"/>
    <sortCondition ref="G3:G10"/>
  </sortState>
  <mergeCells count="1">
    <mergeCell ref="A1:I1"/>
  </mergeCells>
  <phoneticPr fontId="15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workbookViewId="0">
      <selection activeCell="P10" sqref="P10"/>
    </sheetView>
  </sheetViews>
  <sheetFormatPr defaultColWidth="9.140625" defaultRowHeight="20.100000000000001" customHeight="1" x14ac:dyDescent="0.2"/>
  <cols>
    <col min="1" max="1" width="5.42578125" style="1" customWidth="1"/>
    <col min="2" max="3" width="10.4257812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3.28515625" style="1" customWidth="1"/>
    <col min="8" max="8" width="13.85546875" style="1" customWidth="1"/>
    <col min="9" max="9" width="13.7109375" style="1" customWidth="1"/>
    <col min="10" max="16384" width="9.140625" style="1"/>
  </cols>
  <sheetData>
    <row r="1" spans="1:10" ht="20.100000000000001" customHeight="1" x14ac:dyDescent="0.35">
      <c r="A1" s="23" t="s">
        <v>16</v>
      </c>
      <c r="B1" s="23"/>
      <c r="C1" s="23"/>
      <c r="D1" s="23"/>
      <c r="E1" s="23"/>
      <c r="F1" s="23"/>
      <c r="G1" s="23"/>
      <c r="H1" s="23"/>
    </row>
    <row r="2" spans="1:10" ht="20.100000000000001" customHeight="1" x14ac:dyDescent="0.35">
      <c r="A2" s="7"/>
      <c r="B2" s="7"/>
      <c r="C2" s="7"/>
      <c r="D2" s="7"/>
      <c r="E2" s="7"/>
      <c r="F2" s="10" t="s">
        <v>37</v>
      </c>
      <c r="G2" s="7">
        <v>19280</v>
      </c>
      <c r="H2" s="7"/>
    </row>
    <row r="3" spans="1:10" ht="40.5" customHeight="1" x14ac:dyDescent="0.2">
      <c r="A3" s="29" t="s">
        <v>1</v>
      </c>
      <c r="B3" s="29" t="s">
        <v>17</v>
      </c>
      <c r="C3" s="30" t="s">
        <v>51</v>
      </c>
      <c r="D3" s="30" t="s">
        <v>50</v>
      </c>
      <c r="E3" s="30" t="s">
        <v>52</v>
      </c>
      <c r="F3" s="29" t="s">
        <v>18</v>
      </c>
      <c r="G3" s="29" t="s">
        <v>39</v>
      </c>
      <c r="H3" s="29" t="s">
        <v>38</v>
      </c>
    </row>
    <row r="4" spans="1:10" ht="20.100000000000001" customHeight="1" x14ac:dyDescent="0.2">
      <c r="A4" s="24">
        <v>2</v>
      </c>
      <c r="B4" s="11" t="s">
        <v>42</v>
      </c>
      <c r="C4" s="25" t="str">
        <f>LEFT(B4,2)</f>
        <v>CO</v>
      </c>
      <c r="D4" s="26" t="str">
        <f>MID(B4,3,1)</f>
        <v>C</v>
      </c>
      <c r="E4" s="27" t="str">
        <f>MID(B4,4,1)</f>
        <v>N</v>
      </c>
      <c r="F4" s="28" t="str">
        <f>MID(B4,5,LEN(B4)-4)</f>
        <v>140</v>
      </c>
      <c r="G4" s="11">
        <v>6000</v>
      </c>
      <c r="H4" s="31">
        <f>F4*G4</f>
        <v>840000</v>
      </c>
      <c r="I4" s="8"/>
      <c r="J4" s="8"/>
    </row>
    <row r="5" spans="1:10" ht="20.100000000000001" customHeight="1" x14ac:dyDescent="0.2">
      <c r="A5" s="24">
        <v>9</v>
      </c>
      <c r="B5" s="11" t="s">
        <v>49</v>
      </c>
      <c r="C5" s="25" t="str">
        <f>LEFT(B5,2)</f>
        <v>CO</v>
      </c>
      <c r="D5" s="26" t="str">
        <f>MID(B5,3,1)</f>
        <v>C</v>
      </c>
      <c r="E5" s="27" t="str">
        <f>MID(B5,4,1)</f>
        <v>N</v>
      </c>
      <c r="F5" s="28" t="str">
        <f>MID(B5,5,LEN(B5)-4)</f>
        <v>150</v>
      </c>
      <c r="G5" s="11">
        <v>8000</v>
      </c>
      <c r="H5" s="31">
        <f>F5*G5</f>
        <v>1200000</v>
      </c>
    </row>
    <row r="6" spans="1:10" ht="20.100000000000001" customHeight="1" x14ac:dyDescent="0.2">
      <c r="A6" s="24">
        <v>3</v>
      </c>
      <c r="B6" s="11" t="s">
        <v>43</v>
      </c>
      <c r="C6" s="25" t="str">
        <f>LEFT(B6,2)</f>
        <v>FA</v>
      </c>
      <c r="D6" s="26" t="str">
        <f>MID(B6,3,1)</f>
        <v>C</v>
      </c>
      <c r="E6" s="27" t="str">
        <f>MID(B6,4,1)</f>
        <v>N</v>
      </c>
      <c r="F6" s="28" t="str">
        <f>MID(B6,5,LEN(B6)-4)</f>
        <v>170</v>
      </c>
      <c r="G6" s="11">
        <v>7000</v>
      </c>
      <c r="H6" s="31">
        <f>F6*G6</f>
        <v>1190000</v>
      </c>
    </row>
    <row r="7" spans="1:10" ht="20.100000000000001" customHeight="1" x14ac:dyDescent="0.2">
      <c r="A7" s="24">
        <v>4</v>
      </c>
      <c r="B7" s="11" t="s">
        <v>44</v>
      </c>
      <c r="C7" s="25" t="str">
        <f>LEFT(B7,2)</f>
        <v>FA</v>
      </c>
      <c r="D7" s="26" t="str">
        <f>MID(B7,3,1)</f>
        <v>L</v>
      </c>
      <c r="E7" s="27" t="str">
        <f>MID(B7,4,1)</f>
        <v>N</v>
      </c>
      <c r="F7" s="28" t="str">
        <f>MID(B7,5,LEN(B7)-4)</f>
        <v>1010</v>
      </c>
      <c r="G7" s="11">
        <v>8000</v>
      </c>
      <c r="H7" s="31">
        <f>F7*G7</f>
        <v>8080000</v>
      </c>
    </row>
    <row r="8" spans="1:10" ht="20.100000000000001" customHeight="1" x14ac:dyDescent="0.2">
      <c r="A8" s="24">
        <v>6</v>
      </c>
      <c r="B8" s="11" t="s">
        <v>46</v>
      </c>
      <c r="C8" s="25" t="str">
        <f>LEFT(B8,2)</f>
        <v>PE</v>
      </c>
      <c r="D8" s="26" t="str">
        <f>MID(B8,3,1)</f>
        <v>C</v>
      </c>
      <c r="E8" s="27" t="str">
        <f>MID(B8,4,1)</f>
        <v>N</v>
      </c>
      <c r="F8" s="28" t="str">
        <f>MID(B8,5,LEN(B8)-4)</f>
        <v>280</v>
      </c>
      <c r="G8" s="11">
        <v>5000</v>
      </c>
      <c r="H8" s="31">
        <f>F8*G8</f>
        <v>1400000</v>
      </c>
    </row>
    <row r="9" spans="1:10" ht="20.100000000000001" customHeight="1" x14ac:dyDescent="0.2">
      <c r="A9" s="24">
        <v>5</v>
      </c>
      <c r="B9" s="11" t="s">
        <v>45</v>
      </c>
      <c r="C9" s="25" t="str">
        <f>LEFT(B9,2)</f>
        <v>PE</v>
      </c>
      <c r="D9" s="26" t="str">
        <f>MID(B9,3,1)</f>
        <v>C</v>
      </c>
      <c r="E9" s="27" t="str">
        <f>MID(B9,4,1)</f>
        <v>X</v>
      </c>
      <c r="F9" s="28" t="str">
        <f>MID(B9,5,LEN(B9)-4)</f>
        <v>50</v>
      </c>
      <c r="G9" s="11">
        <v>9000</v>
      </c>
      <c r="H9" s="31">
        <f>F9*G9</f>
        <v>450000</v>
      </c>
    </row>
    <row r="10" spans="1:10" ht="20.100000000000001" customHeight="1" x14ac:dyDescent="0.2">
      <c r="A10" s="24">
        <v>1</v>
      </c>
      <c r="B10" s="13" t="s">
        <v>41</v>
      </c>
      <c r="C10" s="25" t="str">
        <f>LEFT(B10,2)</f>
        <v>PE</v>
      </c>
      <c r="D10" s="26" t="str">
        <f>MID(B10,3,1)</f>
        <v>L</v>
      </c>
      <c r="E10" s="27" t="str">
        <f>MID(B10,4,1)</f>
        <v>N</v>
      </c>
      <c r="F10" s="28" t="str">
        <f>MID(B10,5,LEN(B10)-4)</f>
        <v>20</v>
      </c>
      <c r="G10" s="11">
        <v>5000</v>
      </c>
      <c r="H10" s="31">
        <f>F10*G10</f>
        <v>100000</v>
      </c>
    </row>
    <row r="11" spans="1:10" ht="20.100000000000001" customHeight="1" x14ac:dyDescent="0.2">
      <c r="A11" s="24">
        <v>7</v>
      </c>
      <c r="B11" s="11" t="s">
        <v>47</v>
      </c>
      <c r="C11" s="25" t="str">
        <f>LEFT(B11,2)</f>
        <v>SP</v>
      </c>
      <c r="D11" s="26" t="str">
        <f>MID(B11,3,1)</f>
        <v>L</v>
      </c>
      <c r="E11" s="27" t="str">
        <f>MID(B11,4,1)</f>
        <v>N</v>
      </c>
      <c r="F11" s="28" t="str">
        <f>MID(B11,5,LEN(B11)-4)</f>
        <v>1325</v>
      </c>
      <c r="G11" s="11">
        <v>6000</v>
      </c>
      <c r="H11" s="31">
        <f>F11*G11</f>
        <v>7950000</v>
      </c>
    </row>
    <row r="12" spans="1:10" ht="20.100000000000001" customHeight="1" x14ac:dyDescent="0.2">
      <c r="A12" s="24">
        <v>8</v>
      </c>
      <c r="B12" s="11" t="s">
        <v>48</v>
      </c>
      <c r="C12" s="25" t="str">
        <f>LEFT(B12,2)</f>
        <v>SP</v>
      </c>
      <c r="D12" s="26" t="str">
        <f>MID(B12,3,1)</f>
        <v>L</v>
      </c>
      <c r="E12" s="27" t="str">
        <f>MID(B12,4,1)</f>
        <v>X</v>
      </c>
      <c r="F12" s="28" t="str">
        <f>MID(B12,5,LEN(B12)-4)</f>
        <v>90</v>
      </c>
      <c r="G12" s="11">
        <v>7000</v>
      </c>
      <c r="H12" s="31">
        <f>F12*G12</f>
        <v>630000</v>
      </c>
    </row>
    <row r="13" spans="1:10" ht="20.100000000000001" customHeight="1" x14ac:dyDescent="0.2">
      <c r="A13" s="5" t="s">
        <v>25</v>
      </c>
    </row>
    <row r="14" spans="1:10" ht="20.100000000000001" customHeight="1" x14ac:dyDescent="0.2">
      <c r="A14" s="5"/>
    </row>
    <row r="15" spans="1:10" ht="20.100000000000001" customHeight="1" x14ac:dyDescent="0.2">
      <c r="A15" s="3" t="s">
        <v>32</v>
      </c>
    </row>
    <row r="16" spans="1:10" ht="20.100000000000001" customHeight="1" x14ac:dyDescent="0.2">
      <c r="A16" s="1" t="s">
        <v>36</v>
      </c>
    </row>
    <row r="17" spans="1:1" ht="20.100000000000001" customHeight="1" x14ac:dyDescent="0.2">
      <c r="A17" s="1" t="s">
        <v>28</v>
      </c>
    </row>
    <row r="18" spans="1:1" ht="20.100000000000001" customHeight="1" x14ac:dyDescent="0.2">
      <c r="A18" s="4" t="s">
        <v>67</v>
      </c>
    </row>
    <row r="19" spans="1:1" ht="20.100000000000001" customHeight="1" x14ac:dyDescent="0.2">
      <c r="A19" s="1" t="s">
        <v>65</v>
      </c>
    </row>
  </sheetData>
  <sortState xmlns:xlrd2="http://schemas.microsoft.com/office/spreadsheetml/2017/richdata2" ref="B4:H12">
    <sortCondition ref="B4:B12"/>
    <sortCondition ref="G4:G12"/>
  </sortState>
  <mergeCells count="1">
    <mergeCell ref="A1:H1"/>
  </mergeCells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tabSelected="1" zoomScale="115" workbookViewId="0">
      <selection activeCell="K12" sqref="K12"/>
    </sheetView>
  </sheetViews>
  <sheetFormatPr defaultColWidth="9.140625" defaultRowHeight="20.100000000000001" customHeight="1" x14ac:dyDescent="0.2"/>
  <cols>
    <col min="1" max="1" width="6.140625" style="1" customWidth="1"/>
    <col min="2" max="2" width="10.7109375" style="1" bestFit="1" customWidth="1"/>
    <col min="3" max="3" width="14.85546875" style="1" customWidth="1"/>
    <col min="4" max="4" width="14" style="1" customWidth="1"/>
    <col min="5" max="5" width="9.140625" style="1" customWidth="1"/>
    <col min="6" max="6" width="10.7109375" style="1" customWidth="1"/>
    <col min="7" max="7" width="9.140625" style="1" customWidth="1"/>
    <col min="8" max="8" width="11.28515625" style="1" bestFit="1" customWidth="1"/>
    <col min="9" max="9" width="14.85546875" style="1" customWidth="1"/>
    <col min="10" max="16384" width="9.140625" style="1"/>
  </cols>
  <sheetData>
    <row r="1" spans="1:9" ht="20.100000000000001" customHeight="1" x14ac:dyDescent="0.35">
      <c r="A1" s="32" t="s">
        <v>19</v>
      </c>
      <c r="B1" s="32"/>
      <c r="C1" s="32"/>
      <c r="D1" s="32"/>
      <c r="E1" s="32"/>
      <c r="F1" s="32"/>
      <c r="G1" s="32"/>
      <c r="H1" s="32"/>
      <c r="I1" s="32"/>
    </row>
    <row r="2" spans="1:9" ht="20.100000000000001" customHeight="1" x14ac:dyDescent="0.35">
      <c r="A2" s="6"/>
      <c r="B2" s="6"/>
      <c r="C2" s="6"/>
      <c r="D2" s="6"/>
      <c r="E2" s="6"/>
      <c r="F2" s="6"/>
      <c r="G2" s="9" t="s">
        <v>37</v>
      </c>
      <c r="H2" s="9">
        <v>19530</v>
      </c>
      <c r="I2" s="6"/>
    </row>
    <row r="3" spans="1:9" ht="20.100000000000001" customHeight="1" x14ac:dyDescent="0.2">
      <c r="A3" s="18" t="s">
        <v>1</v>
      </c>
      <c r="B3" s="18" t="s">
        <v>20</v>
      </c>
      <c r="C3" s="18" t="s">
        <v>22</v>
      </c>
      <c r="D3" s="18" t="s">
        <v>66</v>
      </c>
      <c r="E3" s="18" t="s">
        <v>23</v>
      </c>
      <c r="F3" s="18" t="s">
        <v>21</v>
      </c>
      <c r="G3" s="18" t="s">
        <v>18</v>
      </c>
      <c r="H3" s="18" t="s">
        <v>39</v>
      </c>
      <c r="I3" s="18" t="s">
        <v>38</v>
      </c>
    </row>
    <row r="4" spans="1:9" ht="20.100000000000001" customHeight="1" x14ac:dyDescent="0.2">
      <c r="A4" s="12">
        <v>6</v>
      </c>
      <c r="B4" s="12" t="s">
        <v>57</v>
      </c>
      <c r="C4" s="14" t="str">
        <f>LEFT(B4,1)</f>
        <v>T</v>
      </c>
      <c r="D4" s="16" t="str">
        <f>MID(B4,2,1)</f>
        <v>N</v>
      </c>
      <c r="E4" s="15" t="str">
        <f>MID(B4,3,3)</f>
        <v>CPD</v>
      </c>
      <c r="F4" s="35">
        <v>39828</v>
      </c>
      <c r="G4" s="12">
        <f>MID(B4,6,LEN(B4)-5)*1</f>
        <v>500</v>
      </c>
      <c r="H4" s="12">
        <v>2500</v>
      </c>
      <c r="I4" s="31">
        <f>G4*H4*$H$2</f>
        <v>24412500000</v>
      </c>
    </row>
    <row r="5" spans="1:9" ht="20.100000000000001" customHeight="1" x14ac:dyDescent="0.2">
      <c r="A5" s="12">
        <v>5</v>
      </c>
      <c r="B5" s="12" t="s">
        <v>56</v>
      </c>
      <c r="C5" s="14" t="str">
        <f>LEFT(B5,1)</f>
        <v>N</v>
      </c>
      <c r="D5" s="16" t="str">
        <f>MID(B5,2,1)</f>
        <v>X</v>
      </c>
      <c r="E5" s="15" t="str">
        <f>MID(B5,3,3)</f>
        <v>SCS</v>
      </c>
      <c r="F5" s="35">
        <v>39869</v>
      </c>
      <c r="G5" s="12">
        <f>MID(B5,6,LEN(B5)-5)*1</f>
        <v>300</v>
      </c>
      <c r="H5" s="12">
        <v>1500</v>
      </c>
      <c r="I5" s="31">
        <f>G5*H5*$H$2</f>
        <v>8788500000</v>
      </c>
    </row>
    <row r="6" spans="1:9" ht="20.100000000000001" customHeight="1" x14ac:dyDescent="0.2">
      <c r="A6" s="12">
        <v>8</v>
      </c>
      <c r="B6" s="12" t="s">
        <v>59</v>
      </c>
      <c r="C6" s="14" t="str">
        <f>LEFT(B6,1)</f>
        <v>N</v>
      </c>
      <c r="D6" s="16" t="str">
        <f>MID(B6,2,1)</f>
        <v>N</v>
      </c>
      <c r="E6" s="15" t="str">
        <f>MID(B6,3,3)</f>
        <v>MGI</v>
      </c>
      <c r="F6" s="35">
        <v>39874</v>
      </c>
      <c r="G6" s="12">
        <f>MID(B6,6,LEN(B6)-5)*1</f>
        <v>320</v>
      </c>
      <c r="H6" s="12">
        <v>4500</v>
      </c>
      <c r="I6" s="31">
        <f>G6*H6*$H$2</f>
        <v>28123200000</v>
      </c>
    </row>
    <row r="7" spans="1:9" ht="20.100000000000001" customHeight="1" x14ac:dyDescent="0.2">
      <c r="A7" s="12">
        <v>7</v>
      </c>
      <c r="B7" s="12" t="s">
        <v>58</v>
      </c>
      <c r="C7" s="14" t="str">
        <f>LEFT(B7,1)</f>
        <v>P</v>
      </c>
      <c r="D7" s="16" t="str">
        <f>MID(B7,2,1)</f>
        <v>X</v>
      </c>
      <c r="E7" s="15" t="str">
        <f>MID(B7,3,3)</f>
        <v>TIV</v>
      </c>
      <c r="F7" s="35">
        <v>39887</v>
      </c>
      <c r="G7" s="12">
        <f>MID(B7,6,LEN(B7)-5)*1</f>
        <v>450</v>
      </c>
      <c r="H7" s="12">
        <v>3500</v>
      </c>
      <c r="I7" s="31">
        <f>G7*H7*$H$2</f>
        <v>30759750000</v>
      </c>
    </row>
    <row r="8" spans="1:9" ht="20.100000000000001" customHeight="1" x14ac:dyDescent="0.2">
      <c r="A8" s="12">
        <v>1</v>
      </c>
      <c r="B8" s="33" t="s">
        <v>60</v>
      </c>
      <c r="C8" s="14" t="str">
        <f>LEFT(B8,1)</f>
        <v>B</v>
      </c>
      <c r="D8" s="16" t="str">
        <f>MID(B8,2,1)</f>
        <v>X</v>
      </c>
      <c r="E8" s="15" t="str">
        <f>MID(B8,3,3)</f>
        <v>CPD</v>
      </c>
      <c r="F8" s="35">
        <v>40076</v>
      </c>
      <c r="G8" s="12">
        <f>MID(B8,6,LEN(B8)-5)*1</f>
        <v>100</v>
      </c>
      <c r="H8" s="12">
        <v>1000</v>
      </c>
      <c r="I8" s="31">
        <f>G8*H8*$H$2</f>
        <v>1953000000</v>
      </c>
    </row>
    <row r="9" spans="1:9" ht="20.100000000000001" customHeight="1" x14ac:dyDescent="0.2">
      <c r="A9" s="12">
        <v>2</v>
      </c>
      <c r="B9" s="12" t="s">
        <v>53</v>
      </c>
      <c r="C9" s="14" t="str">
        <f>LEFT(B9,1)</f>
        <v>N</v>
      </c>
      <c r="D9" s="16" t="str">
        <f>MID(B9,2,1)</f>
        <v>X</v>
      </c>
      <c r="E9" s="15" t="str">
        <f>MID(B9,3,3)</f>
        <v>MGI</v>
      </c>
      <c r="F9" s="35">
        <v>40112</v>
      </c>
      <c r="G9" s="12">
        <f>MID(B9,6,LEN(B9)-5)*1</f>
        <v>50</v>
      </c>
      <c r="H9" s="12">
        <v>2000</v>
      </c>
      <c r="I9" s="31">
        <f>G9*H9*$H$2</f>
        <v>1953000000</v>
      </c>
    </row>
    <row r="10" spans="1:9" ht="20.100000000000001" customHeight="1" x14ac:dyDescent="0.2">
      <c r="A10" s="12">
        <v>4</v>
      </c>
      <c r="B10" s="12" t="s">
        <v>55</v>
      </c>
      <c r="C10" s="14" t="str">
        <f>LEFT(B10,1)</f>
        <v>T</v>
      </c>
      <c r="D10" s="16" t="str">
        <f>MID(B10,2,1)</f>
        <v>N</v>
      </c>
      <c r="E10" s="15" t="str">
        <f>MID(B10,3,3)</f>
        <v>MGI</v>
      </c>
      <c r="F10" s="35">
        <v>40142</v>
      </c>
      <c r="G10" s="12">
        <f>MID(B10,6,LEN(B10)-5)*1</f>
        <v>30</v>
      </c>
      <c r="H10" s="12">
        <v>4000</v>
      </c>
      <c r="I10" s="31">
        <f>G10*H10*$H$2</f>
        <v>2343600000</v>
      </c>
    </row>
    <row r="11" spans="1:9" ht="20.100000000000001" customHeight="1" x14ac:dyDescent="0.2">
      <c r="A11" s="12">
        <v>3</v>
      </c>
      <c r="B11" s="12" t="s">
        <v>54</v>
      </c>
      <c r="C11" s="14" t="str">
        <f>LEFT(B11,1)</f>
        <v>P</v>
      </c>
      <c r="D11" s="16" t="str">
        <f>MID(B11,2,1)</f>
        <v>N</v>
      </c>
      <c r="E11" s="15" t="str">
        <f>MID(B11,3,3)</f>
        <v>TIV</v>
      </c>
      <c r="F11" s="35">
        <v>40142</v>
      </c>
      <c r="G11" s="12">
        <f>MID(B11,6,LEN(B11)-5)*1</f>
        <v>65</v>
      </c>
      <c r="H11" s="12">
        <v>3000</v>
      </c>
      <c r="I11" s="31">
        <f>G11*H11*$H$2</f>
        <v>3808350000</v>
      </c>
    </row>
    <row r="12" spans="1:9" ht="20.100000000000001" customHeight="1" x14ac:dyDescent="0.2">
      <c r="A12" s="12"/>
      <c r="B12" s="11"/>
      <c r="C12" s="11"/>
      <c r="D12" s="11"/>
      <c r="E12" s="11"/>
      <c r="F12" s="11"/>
      <c r="G12" s="34">
        <f>SUM(G4:G11)</f>
        <v>1815</v>
      </c>
      <c r="H12" s="11"/>
      <c r="I12" s="14"/>
    </row>
    <row r="14" spans="1:9" ht="20.100000000000001" customHeight="1" x14ac:dyDescent="0.2">
      <c r="A14" s="5" t="s">
        <v>25</v>
      </c>
    </row>
    <row r="15" spans="1:9" ht="20.100000000000001" customHeight="1" x14ac:dyDescent="0.2">
      <c r="A15" s="1" t="s">
        <v>34</v>
      </c>
    </row>
    <row r="16" spans="1:9" ht="20.100000000000001" customHeight="1" x14ac:dyDescent="0.2">
      <c r="A16" s="1" t="s">
        <v>26</v>
      </c>
    </row>
    <row r="17" spans="1:5" ht="20.100000000000001" customHeight="1" x14ac:dyDescent="0.2">
      <c r="A17" s="1" t="s">
        <v>61</v>
      </c>
    </row>
    <row r="18" spans="1:5" ht="20.100000000000001" customHeight="1" x14ac:dyDescent="0.2">
      <c r="A18" s="1" t="s">
        <v>29</v>
      </c>
    </row>
    <row r="19" spans="1:5" ht="20.100000000000001" customHeight="1" x14ac:dyDescent="0.2">
      <c r="A19" s="3" t="s">
        <v>35</v>
      </c>
      <c r="B19" s="2"/>
      <c r="C19" s="2"/>
      <c r="D19" s="2"/>
      <c r="E19" s="2"/>
    </row>
    <row r="20" spans="1:5" ht="20.100000000000001" customHeight="1" x14ac:dyDescent="0.2">
      <c r="A20" s="1" t="s">
        <v>31</v>
      </c>
      <c r="B20" s="2"/>
      <c r="C20" s="2"/>
      <c r="D20" s="2"/>
      <c r="E20" s="2"/>
    </row>
    <row r="21" spans="1:5" ht="20.100000000000001" customHeight="1" x14ac:dyDescent="0.2">
      <c r="A21" s="3" t="s">
        <v>62</v>
      </c>
    </row>
  </sheetData>
  <sortState xmlns:xlrd2="http://schemas.microsoft.com/office/spreadsheetml/2017/richdata2" ref="A4:I12">
    <sortCondition ref="F4:F12"/>
    <sortCondition ref="I4:I12"/>
  </sortState>
  <mergeCells count="1">
    <mergeCell ref="A1:I1"/>
  </mergeCells>
  <phoneticPr fontId="15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04</cp:lastModifiedBy>
  <dcterms:created xsi:type="dcterms:W3CDTF">2008-06-05T12:20:35Z</dcterms:created>
  <dcterms:modified xsi:type="dcterms:W3CDTF">2023-12-10T05:01:05Z</dcterms:modified>
</cp:coreProperties>
</file>