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37513E17-3D18-4015-A18F-76384B145D87}" xr6:coauthVersionLast="46" xr6:coauthVersionMax="47" xr10:uidLastSave="{00000000-0000-0000-0000-000000000000}"/>
  <bookViews>
    <workbookView xWindow="-120" yWindow="450" windowWidth="29040" windowHeight="15270" activeTab="2" xr2:uid="{00000000-000D-0000-FFFF-FFFF00000000}"/>
  </bookViews>
  <sheets>
    <sheet name="Bai 01" sheetId="1" r:id="rId1"/>
    <sheet name="Bai 02" sheetId="2" r:id="rId2"/>
    <sheet name="Bai 03" sheetId="4" r:id="rId3"/>
  </sheets>
  <calcPr calcId="181029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4" i="4"/>
  <c r="G5" i="4"/>
  <c r="G6" i="4"/>
  <c r="G7" i="4"/>
  <c r="G8" i="4"/>
  <c r="G9" i="4"/>
  <c r="G10" i="4"/>
  <c r="G11" i="4"/>
  <c r="G4" i="4"/>
  <c r="F5" i="4"/>
  <c r="F6" i="4"/>
  <c r="F7" i="4"/>
  <c r="F8" i="4"/>
  <c r="F9" i="4"/>
  <c r="F10" i="4"/>
  <c r="F11" i="4"/>
  <c r="F4" i="4"/>
  <c r="E5" i="4"/>
  <c r="E6" i="4"/>
  <c r="E7" i="4"/>
  <c r="E8" i="4"/>
  <c r="E9" i="4"/>
  <c r="E10" i="4"/>
  <c r="E11" i="4"/>
  <c r="E4" i="4"/>
  <c r="H5" i="2"/>
  <c r="H6" i="2"/>
  <c r="H7" i="2"/>
  <c r="H8" i="2"/>
  <c r="H9" i="2"/>
  <c r="H10" i="2"/>
  <c r="H11" i="2"/>
  <c r="G5" i="2"/>
  <c r="G6" i="2"/>
  <c r="G7" i="2"/>
  <c r="G8" i="2"/>
  <c r="G9" i="2"/>
  <c r="G10" i="2"/>
  <c r="G11" i="2"/>
  <c r="F5" i="2"/>
  <c r="F6" i="2"/>
  <c r="F7" i="2"/>
  <c r="F8" i="2"/>
  <c r="F9" i="2"/>
  <c r="F10" i="2"/>
  <c r="F11" i="2"/>
  <c r="E5" i="2"/>
  <c r="E6" i="2"/>
  <c r="E7" i="2"/>
  <c r="E8" i="2"/>
  <c r="E9" i="2"/>
  <c r="E10" i="2"/>
  <c r="E11" i="2"/>
  <c r="D5" i="2"/>
  <c r="D6" i="2"/>
  <c r="D7" i="2"/>
  <c r="D8" i="2"/>
  <c r="D9" i="2"/>
  <c r="D10" i="2"/>
  <c r="D11" i="2"/>
  <c r="C5" i="2"/>
  <c r="C6" i="2"/>
  <c r="C7" i="2"/>
  <c r="C8" i="2"/>
  <c r="C9" i="2"/>
  <c r="C10" i="2"/>
  <c r="C11" i="2"/>
  <c r="H4" i="2"/>
  <c r="G4" i="2"/>
  <c r="F4" i="2"/>
  <c r="E4" i="2"/>
  <c r="D4" i="2"/>
  <c r="C4" i="2"/>
  <c r="E4" i="1"/>
  <c r="E5" i="1"/>
  <c r="E6" i="1"/>
  <c r="E7" i="1"/>
  <c r="E8" i="1"/>
  <c r="E9" i="1"/>
  <c r="E10" i="1"/>
  <c r="E3" i="1"/>
  <c r="H4" i="1"/>
  <c r="H5" i="1"/>
  <c r="H6" i="1"/>
  <c r="H7" i="1"/>
  <c r="H8" i="1"/>
  <c r="H9" i="1"/>
  <c r="H10" i="1"/>
  <c r="H3" i="1"/>
  <c r="F4" i="1"/>
  <c r="F5" i="1"/>
  <c r="F6" i="1"/>
  <c r="F7" i="1"/>
  <c r="F8" i="1"/>
  <c r="F9" i="1"/>
  <c r="F10" i="1"/>
  <c r="F3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2 ký tự thứ 5, 6 của hóa đơn</t>
        </r>
      </text>
    </comment>
    <comment ref="D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2 ký tự cuối của Hóa đơn</t>
        </r>
      </text>
    </comment>
    <comment ref="E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Định dạng kiểu: dd/mm/yyyy </t>
        </r>
      </text>
    </comment>
    <comment ref="F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2 ký tự thứ 3, 4 của hóa đơn, đối ra số</t>
        </r>
      </text>
    </comment>
    <comment ref="G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Định dạng theo dạng 1,000 Đồng</t>
        </r>
      </text>
    </comment>
    <comment ref="H2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=Số lượng*đơn giá
Định dạng thành kiều 1,000 đồng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Từ ký tự thứ 10 đến hết. Đối ra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- 2 ký tự thứ 4, 5 của Mã số là Năm vào làm.
- 2 ký tự thứ 6, 7 của Mã số là Tháng vào làm.
 Hiển thị dưới dạng yyyy-mm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Ký tự thứ 2 và 3 của mã số
Đổi ra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60"/>
            <rFont val="Tahoma"/>
            <family val="2"/>
          </rPr>
          <t>Số công</t>
        </r>
        <r>
          <rPr>
            <b/>
            <sz val="8"/>
            <color indexed="81"/>
            <rFont val="Tahoma"/>
            <family val="2"/>
          </rPr>
          <t>*đơn giá USD*</t>
        </r>
        <r>
          <rPr>
            <b/>
            <sz val="8"/>
            <color indexed="17"/>
            <rFont val="Tahoma"/>
            <family val="2"/>
          </rPr>
          <t>Tỷ giá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G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7"/>
            <rFont val="Tahoma"/>
            <family val="2"/>
          </rPr>
          <t>15%</t>
        </r>
        <r>
          <rPr>
            <b/>
            <sz val="8"/>
            <color indexed="81"/>
            <rFont val="Tahoma"/>
            <family val="2"/>
          </rPr>
          <t>*</t>
        </r>
        <r>
          <rPr>
            <b/>
            <sz val="8"/>
            <color indexed="21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H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2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>+</t>
        </r>
        <r>
          <rPr>
            <b/>
            <sz val="8"/>
            <color indexed="53"/>
            <rFont val="Tahoma"/>
            <family val="2"/>
          </rPr>
          <t xml:space="preserve">Tiền thưởng
</t>
        </r>
        <r>
          <rPr>
            <b/>
            <sz val="8"/>
            <color indexed="62"/>
            <rFont val="Tahoma"/>
            <family val="2"/>
          </rPr>
          <t>Định dạng theo dạng: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97</author>
  </authors>
  <commentList>
    <comment ref="E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4" authorId="0" shapeId="0" xr:uid="{00000000-0006-0000-0200-000003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4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</commentList>
</comments>
</file>

<file path=xl/sharedStrings.xml><?xml version="1.0" encoding="utf-8"?>
<sst xmlns="http://schemas.openxmlformats.org/spreadsheetml/2006/main" count="67" uniqueCount="57">
  <si>
    <t>THỐNG KÊ BÁN HÀNG NĂM 2008</t>
  </si>
  <si>
    <t>Hóa đơn</t>
  </si>
  <si>
    <t>Ngày bán</t>
  </si>
  <si>
    <t>Số lượng</t>
  </si>
  <si>
    <t>Đơn giá</t>
  </si>
  <si>
    <t>Thành tiền</t>
  </si>
  <si>
    <t>Tháng bán</t>
  </si>
  <si>
    <t>CK202502</t>
  </si>
  <si>
    <t>CK232502</t>
  </si>
  <si>
    <t>DG241204</t>
  </si>
  <si>
    <t>DG151502</t>
  </si>
  <si>
    <t>MH282205</t>
  </si>
  <si>
    <t>MH181503</t>
  </si>
  <si>
    <t>TP300103</t>
  </si>
  <si>
    <t>TP252605</t>
  </si>
  <si>
    <t>Ngày tháng</t>
  </si>
  <si>
    <t>STT</t>
  </si>
  <si>
    <t xml:space="preserve">     * Kẻ khung toàn bảng tính</t>
  </si>
  <si>
    <t xml:space="preserve">     * Định dạng nền, đổi màu chữ cho dòng tiêu đề cột (dòng thứ 2)</t>
  </si>
  <si>
    <t xml:space="preserve">     * Đánh số thứ tự cho bảng tính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</si>
  <si>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</si>
  <si>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Mã số</t>
  </si>
  <si>
    <t>Số công</t>
  </si>
  <si>
    <t>Năm tháng vào làm</t>
  </si>
  <si>
    <t>Tiền thưởng</t>
  </si>
  <si>
    <t>Đơn giá USD</t>
  </si>
  <si>
    <t>Thành tiền VNĐ</t>
  </si>
  <si>
    <t>Tỷ giá</t>
  </si>
  <si>
    <t>A219803DG150</t>
  </si>
  <si>
    <t>A329803KT80</t>
  </si>
  <si>
    <t>A189506DG175</t>
  </si>
  <si>
    <t>A279508KT95</t>
  </si>
  <si>
    <t>A439906DG123</t>
  </si>
  <si>
    <t>A379906KT89</t>
  </si>
  <si>
    <t>A299703DG156</t>
  </si>
  <si>
    <t>A169703KT9</t>
  </si>
  <si>
    <t>Thực lãnh</t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</si>
  <si>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</si>
  <si>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Năm tháng vào làm, nếu trùng thì xếp tăng dần theo Thực lãnh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</si>
  <si>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</si>
  <si>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t>Bao Minh</t>
  </si>
  <si>
    <t>Khách hàng</t>
  </si>
  <si>
    <t xml:space="preserve">Giở Bắt đầu </t>
  </si>
  <si>
    <t>Giớ Kết thúc</t>
  </si>
  <si>
    <t>Số cuộc gọi</t>
  </si>
  <si>
    <t>Số phút dư</t>
  </si>
  <si>
    <t>An Tuấn</t>
  </si>
  <si>
    <t>Hoài Vi</t>
  </si>
  <si>
    <t>Anh Thư</t>
  </si>
  <si>
    <t>Tú Kiệt</t>
  </si>
  <si>
    <t>Trần Vũ</t>
  </si>
  <si>
    <t>Lê Dung</t>
  </si>
  <si>
    <t>Đức Bình</t>
  </si>
  <si>
    <t>Thời gian ( Phút )</t>
  </si>
  <si>
    <t>TÍNH TIỀN ĐẠI LÝ ĐIỆN THOẠI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</si>
  <si>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</t>
    </r>
    <r>
      <rPr>
        <b/>
        <sz val="10"/>
        <color indexed="8"/>
        <rFont val="Arial"/>
        <family val="2"/>
      </rPr>
      <t>Số Cuộc Gọi</t>
    </r>
    <r>
      <rPr>
        <sz val="10"/>
        <color indexed="8"/>
        <rFont val="Arial"/>
        <family val="2"/>
      </rPr>
      <t xml:space="preserve">, nếu trùng thì xếp giảm dần dần theo </t>
    </r>
    <r>
      <rPr>
        <b/>
        <sz val="10"/>
        <color indexed="8"/>
        <rFont val="Arial"/>
        <family val="2"/>
      </rPr>
      <t>Thành Tiền</t>
    </r>
  </si>
  <si>
    <t>BẢNG CHẤM CÔNG NHÂN VIÊN THÁNG 07 NĂM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</si>
</sst>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đồng&quot;"/>
    <numFmt numFmtId="166" formatCode="yyyy\-mm"/>
    <numFmt numFmtId="167" formatCode="0&quot;VND&quot;"/>
  </numFmts>
  <fonts count="20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8"/>
      <color indexed="60"/>
      <name val="Tahoma"/>
      <family val="2"/>
    </font>
    <font>
      <b/>
      <sz val="8"/>
      <color indexed="17"/>
      <name val="Tahoma"/>
      <family val="2"/>
    </font>
    <font>
      <b/>
      <sz val="8"/>
      <color indexed="21"/>
      <name val="Tahoma"/>
      <family val="2"/>
    </font>
    <font>
      <b/>
      <sz val="8"/>
      <color indexed="12"/>
      <name val="Tahoma"/>
      <family val="2"/>
    </font>
    <font>
      <b/>
      <sz val="8"/>
      <color indexed="53"/>
      <name val="Tahoma"/>
      <family val="2"/>
    </font>
    <font>
      <b/>
      <sz val="8"/>
      <color indexed="62"/>
      <name val="Tahoma"/>
      <family val="2"/>
    </font>
    <font>
      <sz val="10"/>
      <name val="Arial"/>
      <family val="2"/>
    </font>
    <font>
      <b/>
      <i/>
      <sz val="8"/>
      <color indexed="81"/>
      <name val="Tahoma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0" borderId="0" xfId="0" applyFo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Protection="1">
      <protection locked="0"/>
    </xf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14" fontId="3" fillId="0" borderId="1" xfId="0" applyNumberFormat="1" applyFont="1" applyBorder="1"/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2" fillId="4" borderId="0" xfId="0" applyFont="1" applyFill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66" fontId="10" fillId="0" borderId="1" xfId="0" applyNumberFormat="1" applyFont="1" applyBorder="1" applyAlignment="1">
      <alignment horizontal="center" wrapText="1"/>
    </xf>
    <xf numFmtId="164" fontId="10" fillId="0" borderId="1" xfId="0" applyNumberFormat="1" applyFont="1" applyBorder="1" applyAlignment="1">
      <alignment horizontal="center" wrapText="1"/>
    </xf>
    <xf numFmtId="164" fontId="0" fillId="0" borderId="1" xfId="0" applyNumberFormat="1" applyBorder="1"/>
    <xf numFmtId="0" fontId="17" fillId="5" borderId="0" xfId="0" applyFont="1" applyFill="1" applyAlignment="1">
      <alignment horizontal="center"/>
    </xf>
    <xf numFmtId="20" fontId="0" fillId="0" borderId="1" xfId="0" applyNumberFormat="1" applyBorder="1" applyProtection="1">
      <protection locked="0"/>
    </xf>
    <xf numFmtId="0" fontId="0" fillId="0" borderId="1" xfId="0" applyNumberFormat="1" applyBorder="1"/>
    <xf numFmtId="167" fontId="0" fillId="0" borderId="1" xfId="0" applyNumberFormat="1" applyBorder="1"/>
    <xf numFmtId="0" fontId="0" fillId="6" borderId="1" xfId="0" applyFill="1" applyBorder="1"/>
    <xf numFmtId="0" fontId="17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F26" sqref="F26"/>
    </sheetView>
  </sheetViews>
  <sheetFormatPr defaultRowHeight="12.75" x14ac:dyDescent="0.2"/>
  <cols>
    <col min="1" max="1" width="5.5703125" customWidth="1"/>
    <col min="2" max="2" width="12.42578125" bestFit="1" customWidth="1"/>
    <col min="3" max="3" width="16.85546875" customWidth="1"/>
    <col min="4" max="4" width="13.140625" customWidth="1"/>
    <col min="5" max="5" width="13.5703125" customWidth="1"/>
    <col min="6" max="6" width="17.42578125" customWidth="1"/>
    <col min="7" max="7" width="16.5703125" bestFit="1" customWidth="1"/>
    <col min="8" max="8" width="23" customWidth="1"/>
  </cols>
  <sheetData>
    <row r="1" spans="1:8" ht="25.5" customHeight="1" thickBot="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ht="21.75" customHeight="1" thickBot="1" x14ac:dyDescent="0.25">
      <c r="A2" s="11" t="s">
        <v>16</v>
      </c>
      <c r="B2" s="12" t="s">
        <v>1</v>
      </c>
      <c r="C2" s="12" t="s">
        <v>2</v>
      </c>
      <c r="D2" s="12" t="s">
        <v>6</v>
      </c>
      <c r="E2" s="12" t="s">
        <v>15</v>
      </c>
      <c r="F2" s="12" t="s">
        <v>3</v>
      </c>
      <c r="G2" s="12" t="s">
        <v>4</v>
      </c>
      <c r="H2" s="12" t="s">
        <v>5</v>
      </c>
    </row>
    <row r="3" spans="1:8" ht="15.75" thickBot="1" x14ac:dyDescent="0.25">
      <c r="A3" s="8">
        <v>1</v>
      </c>
      <c r="B3" s="9" t="s">
        <v>7</v>
      </c>
      <c r="C3" s="9" t="str">
        <f>MID(B3,5,2)</f>
        <v>25</v>
      </c>
      <c r="D3" s="9" t="str">
        <f>RIGHT(B3,2)</f>
        <v>02</v>
      </c>
      <c r="E3" s="10">
        <f>DATE(2008,D3,C3)</f>
        <v>39503</v>
      </c>
      <c r="F3" s="9" t="str">
        <f>MID(B3,3,2)</f>
        <v>20</v>
      </c>
      <c r="G3" s="13">
        <v>7500000</v>
      </c>
      <c r="H3" s="13">
        <f>F3*G3</f>
        <v>150000000</v>
      </c>
    </row>
    <row r="4" spans="1:8" ht="15.75" thickBot="1" x14ac:dyDescent="0.25">
      <c r="A4" s="8">
        <v>2</v>
      </c>
      <c r="B4" s="9" t="s">
        <v>8</v>
      </c>
      <c r="C4" s="9" t="str">
        <f t="shared" ref="C4:C10" si="0">MID(B4,5,2)</f>
        <v>25</v>
      </c>
      <c r="D4" s="9" t="str">
        <f t="shared" ref="D4:D10" si="1">RIGHT(B4,2)</f>
        <v>02</v>
      </c>
      <c r="E4" s="10">
        <f t="shared" ref="E4:E10" si="2">DATE(2008,D4,C4)</f>
        <v>39503</v>
      </c>
      <c r="F4" s="9" t="str">
        <f t="shared" ref="F4:F10" si="3">MID(B4,3,2)</f>
        <v>23</v>
      </c>
      <c r="G4" s="13">
        <v>7500000</v>
      </c>
      <c r="H4" s="13">
        <f t="shared" ref="H4:H10" si="4">F4*G4</f>
        <v>172500000</v>
      </c>
    </row>
    <row r="5" spans="1:8" ht="15.75" thickBot="1" x14ac:dyDescent="0.25">
      <c r="A5" s="8">
        <v>3</v>
      </c>
      <c r="B5" s="9" t="s">
        <v>9</v>
      </c>
      <c r="C5" s="9" t="str">
        <f t="shared" si="0"/>
        <v>12</v>
      </c>
      <c r="D5" s="9" t="str">
        <f t="shared" si="1"/>
        <v>04</v>
      </c>
      <c r="E5" s="10">
        <f t="shared" si="2"/>
        <v>39550</v>
      </c>
      <c r="F5" s="9" t="str">
        <f t="shared" si="3"/>
        <v>24</v>
      </c>
      <c r="G5" s="13">
        <v>5500000</v>
      </c>
      <c r="H5" s="13">
        <f t="shared" si="4"/>
        <v>132000000</v>
      </c>
    </row>
    <row r="6" spans="1:8" ht="15.75" thickBot="1" x14ac:dyDescent="0.25">
      <c r="A6" s="8">
        <v>4</v>
      </c>
      <c r="B6" s="9" t="s">
        <v>10</v>
      </c>
      <c r="C6" s="9" t="str">
        <f t="shared" si="0"/>
        <v>15</v>
      </c>
      <c r="D6" s="9" t="str">
        <f t="shared" si="1"/>
        <v>02</v>
      </c>
      <c r="E6" s="10">
        <f t="shared" si="2"/>
        <v>39493</v>
      </c>
      <c r="F6" s="9" t="str">
        <f t="shared" si="3"/>
        <v>15</v>
      </c>
      <c r="G6" s="13">
        <v>5500000</v>
      </c>
      <c r="H6" s="13">
        <f t="shared" si="4"/>
        <v>82500000</v>
      </c>
    </row>
    <row r="7" spans="1:8" ht="15.75" thickBot="1" x14ac:dyDescent="0.25">
      <c r="A7" s="8">
        <v>5</v>
      </c>
      <c r="B7" s="9" t="s">
        <v>11</v>
      </c>
      <c r="C7" s="9" t="str">
        <f t="shared" si="0"/>
        <v>22</v>
      </c>
      <c r="D7" s="9" t="str">
        <f t="shared" si="1"/>
        <v>05</v>
      </c>
      <c r="E7" s="10">
        <f t="shared" si="2"/>
        <v>39590</v>
      </c>
      <c r="F7" s="9" t="str">
        <f t="shared" si="3"/>
        <v>28</v>
      </c>
      <c r="G7" s="13">
        <v>4700000</v>
      </c>
      <c r="H7" s="13">
        <f t="shared" si="4"/>
        <v>131600000</v>
      </c>
    </row>
    <row r="8" spans="1:8" ht="15.75" thickBot="1" x14ac:dyDescent="0.25">
      <c r="A8" s="8">
        <v>6</v>
      </c>
      <c r="B8" s="9" t="s">
        <v>12</v>
      </c>
      <c r="C8" s="9" t="str">
        <f t="shared" si="0"/>
        <v>15</v>
      </c>
      <c r="D8" s="9" t="str">
        <f t="shared" si="1"/>
        <v>03</v>
      </c>
      <c r="E8" s="10">
        <f t="shared" si="2"/>
        <v>39522</v>
      </c>
      <c r="F8" s="9" t="str">
        <f t="shared" si="3"/>
        <v>18</v>
      </c>
      <c r="G8" s="13">
        <v>4700000</v>
      </c>
      <c r="H8" s="13">
        <f t="shared" si="4"/>
        <v>84600000</v>
      </c>
    </row>
    <row r="9" spans="1:8" ht="15.75" thickBot="1" x14ac:dyDescent="0.25">
      <c r="A9" s="8">
        <v>7</v>
      </c>
      <c r="B9" s="9" t="s">
        <v>13</v>
      </c>
      <c r="C9" s="9" t="str">
        <f t="shared" si="0"/>
        <v>01</v>
      </c>
      <c r="D9" s="9" t="str">
        <f t="shared" si="1"/>
        <v>03</v>
      </c>
      <c r="E9" s="10">
        <f t="shared" si="2"/>
        <v>39508</v>
      </c>
      <c r="F9" s="9" t="str">
        <f t="shared" si="3"/>
        <v>30</v>
      </c>
      <c r="G9" s="13">
        <v>1400000</v>
      </c>
      <c r="H9" s="13">
        <f t="shared" si="4"/>
        <v>42000000</v>
      </c>
    </row>
    <row r="10" spans="1:8" ht="15.75" thickBot="1" x14ac:dyDescent="0.25">
      <c r="A10" s="8">
        <v>8</v>
      </c>
      <c r="B10" s="9" t="s">
        <v>14</v>
      </c>
      <c r="C10" s="9" t="str">
        <f t="shared" si="0"/>
        <v>26</v>
      </c>
      <c r="D10" s="9" t="str">
        <f t="shared" si="1"/>
        <v>05</v>
      </c>
      <c r="E10" s="10">
        <f t="shared" si="2"/>
        <v>39594</v>
      </c>
      <c r="F10" s="9" t="str">
        <f t="shared" si="3"/>
        <v>25</v>
      </c>
      <c r="G10" s="13">
        <v>1400000</v>
      </c>
      <c r="H10" s="13">
        <f t="shared" si="4"/>
        <v>35000000</v>
      </c>
    </row>
    <row r="11" spans="1:8" ht="13.5" thickBot="1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">
      <c r="A12" s="1" t="s">
        <v>37</v>
      </c>
    </row>
    <row r="13" spans="1:8" x14ac:dyDescent="0.2">
      <c r="A13" s="1" t="s">
        <v>17</v>
      </c>
    </row>
    <row r="14" spans="1:8" x14ac:dyDescent="0.2">
      <c r="A14" s="1" t="s">
        <v>18</v>
      </c>
    </row>
    <row r="15" spans="1:8" x14ac:dyDescent="0.2">
      <c r="A15" s="1" t="s">
        <v>19</v>
      </c>
    </row>
    <row r="16" spans="1:8" x14ac:dyDescent="0.2">
      <c r="A16" s="1" t="s">
        <v>20</v>
      </c>
    </row>
    <row r="17" spans="1:1" x14ac:dyDescent="0.2">
      <c r="A17" s="1"/>
    </row>
    <row r="19" spans="1:1" x14ac:dyDescent="0.2">
      <c r="A19" s="1"/>
    </row>
  </sheetData>
  <mergeCells count="1">
    <mergeCell ref="A1:H1"/>
  </mergeCells>
  <phoneticPr fontId="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B11" sqref="B11"/>
    </sheetView>
  </sheetViews>
  <sheetFormatPr defaultRowHeight="12.75" x14ac:dyDescent="0.2"/>
  <cols>
    <col min="1" max="1" width="4.140625" bestFit="1" customWidth="1"/>
    <col min="2" max="2" width="16.42578125" customWidth="1"/>
    <col min="3" max="3" width="10.5703125" customWidth="1"/>
    <col min="4" max="4" width="12" customWidth="1"/>
    <col min="5" max="5" width="15.140625" customWidth="1"/>
    <col min="6" max="6" width="21.7109375" customWidth="1"/>
    <col min="7" max="7" width="15.85546875" customWidth="1"/>
    <col min="8" max="8" width="22" customWidth="1"/>
  </cols>
  <sheetData>
    <row r="1" spans="1:8" ht="24" customHeight="1" x14ac:dyDescent="0.25">
      <c r="A1" s="14" t="s">
        <v>56</v>
      </c>
      <c r="B1" s="14"/>
      <c r="C1" s="14"/>
      <c r="D1" s="14"/>
      <c r="E1" s="14"/>
      <c r="F1" s="14"/>
      <c r="G1" s="14"/>
      <c r="H1" s="14"/>
    </row>
    <row r="2" spans="1:8" ht="18.75" thickBot="1" x14ac:dyDescent="0.3">
      <c r="A2" s="5"/>
      <c r="B2" s="5"/>
      <c r="C2" s="5"/>
      <c r="D2" s="5"/>
      <c r="E2" s="4" t="s">
        <v>27</v>
      </c>
      <c r="F2" s="4">
        <v>19100</v>
      </c>
      <c r="G2" s="5"/>
      <c r="H2" s="5"/>
    </row>
    <row r="3" spans="1:8" ht="27" customHeight="1" thickBot="1" x14ac:dyDescent="0.25">
      <c r="A3" s="15" t="s">
        <v>16</v>
      </c>
      <c r="B3" s="15" t="s">
        <v>21</v>
      </c>
      <c r="C3" s="15" t="s">
        <v>22</v>
      </c>
      <c r="D3" s="15" t="s">
        <v>23</v>
      </c>
      <c r="E3" s="15" t="s">
        <v>25</v>
      </c>
      <c r="F3" s="15" t="s">
        <v>26</v>
      </c>
      <c r="G3" s="15" t="s">
        <v>24</v>
      </c>
      <c r="H3" s="15" t="s">
        <v>36</v>
      </c>
    </row>
    <row r="4" spans="1:8" ht="13.5" thickBot="1" x14ac:dyDescent="0.25">
      <c r="A4" s="16">
        <v>1</v>
      </c>
      <c r="B4" s="17" t="s">
        <v>28</v>
      </c>
      <c r="C4" s="16" t="str">
        <f>MID(B4,10,3)</f>
        <v>150</v>
      </c>
      <c r="D4" s="18">
        <f>DATE(MID(B4,4,2),MID(B4,6,2),1)</f>
        <v>35855</v>
      </c>
      <c r="E4" s="16" t="str">
        <f>MID(B4,2,2)</f>
        <v>21</v>
      </c>
      <c r="F4" s="19">
        <f>C4*E4*$F$2</f>
        <v>60165000</v>
      </c>
      <c r="G4" s="19">
        <f>15%*F4</f>
        <v>9024750</v>
      </c>
      <c r="H4" s="20">
        <f>F4+G4</f>
        <v>69189750</v>
      </c>
    </row>
    <row r="5" spans="1:8" ht="13.5" thickBot="1" x14ac:dyDescent="0.25">
      <c r="A5" s="16">
        <v>2</v>
      </c>
      <c r="B5" s="17" t="s">
        <v>29</v>
      </c>
      <c r="C5" s="16" t="str">
        <f t="shared" ref="C5:C11" si="0">MID(B5,10,3)</f>
        <v>80</v>
      </c>
      <c r="D5" s="18">
        <f t="shared" ref="D5:D11" si="1">DATE(MID(B5,4,2),MID(B5,6,2),1)</f>
        <v>35855</v>
      </c>
      <c r="E5" s="16" t="str">
        <f t="shared" ref="E5:E11" si="2">MID(B5,2,2)</f>
        <v>32</v>
      </c>
      <c r="F5" s="19">
        <f t="shared" ref="F5:F11" si="3">C5*E5*$F$2</f>
        <v>48896000</v>
      </c>
      <c r="G5" s="19">
        <f t="shared" ref="G5:G11" si="4">15%*F5</f>
        <v>7334400</v>
      </c>
      <c r="H5" s="20">
        <f t="shared" ref="H5:H11" si="5">F5+G5</f>
        <v>56230400</v>
      </c>
    </row>
    <row r="6" spans="1:8" ht="13.5" thickBot="1" x14ac:dyDescent="0.25">
      <c r="A6" s="16">
        <v>3</v>
      </c>
      <c r="B6" s="17" t="s">
        <v>30</v>
      </c>
      <c r="C6" s="16" t="str">
        <f t="shared" si="0"/>
        <v>175</v>
      </c>
      <c r="D6" s="18">
        <f t="shared" si="1"/>
        <v>34851</v>
      </c>
      <c r="E6" s="16" t="str">
        <f t="shared" si="2"/>
        <v>18</v>
      </c>
      <c r="F6" s="19">
        <f t="shared" si="3"/>
        <v>60165000</v>
      </c>
      <c r="G6" s="19">
        <f t="shared" si="4"/>
        <v>9024750</v>
      </c>
      <c r="H6" s="20">
        <f t="shared" si="5"/>
        <v>69189750</v>
      </c>
    </row>
    <row r="7" spans="1:8" ht="13.5" thickBot="1" x14ac:dyDescent="0.25">
      <c r="A7" s="16">
        <v>4</v>
      </c>
      <c r="B7" s="17" t="s">
        <v>31</v>
      </c>
      <c r="C7" s="16" t="str">
        <f t="shared" si="0"/>
        <v>95</v>
      </c>
      <c r="D7" s="18">
        <f t="shared" si="1"/>
        <v>34912</v>
      </c>
      <c r="E7" s="16" t="str">
        <f t="shared" si="2"/>
        <v>27</v>
      </c>
      <c r="F7" s="19">
        <f t="shared" si="3"/>
        <v>48991500</v>
      </c>
      <c r="G7" s="19">
        <f t="shared" si="4"/>
        <v>7348725</v>
      </c>
      <c r="H7" s="20">
        <f t="shared" si="5"/>
        <v>56340225</v>
      </c>
    </row>
    <row r="8" spans="1:8" ht="13.5" thickBot="1" x14ac:dyDescent="0.25">
      <c r="A8" s="16">
        <v>5</v>
      </c>
      <c r="B8" s="17" t="s">
        <v>32</v>
      </c>
      <c r="C8" s="16" t="str">
        <f t="shared" si="0"/>
        <v>123</v>
      </c>
      <c r="D8" s="18">
        <f t="shared" si="1"/>
        <v>36312</v>
      </c>
      <c r="E8" s="16" t="str">
        <f t="shared" si="2"/>
        <v>43</v>
      </c>
      <c r="F8" s="19">
        <f t="shared" si="3"/>
        <v>101019900</v>
      </c>
      <c r="G8" s="19">
        <f t="shared" si="4"/>
        <v>15152985</v>
      </c>
      <c r="H8" s="20">
        <f t="shared" si="5"/>
        <v>116172885</v>
      </c>
    </row>
    <row r="9" spans="1:8" ht="13.5" thickBot="1" x14ac:dyDescent="0.25">
      <c r="A9" s="16">
        <v>6</v>
      </c>
      <c r="B9" s="17" t="s">
        <v>33</v>
      </c>
      <c r="C9" s="16" t="str">
        <f t="shared" si="0"/>
        <v>89</v>
      </c>
      <c r="D9" s="18">
        <f t="shared" si="1"/>
        <v>36312</v>
      </c>
      <c r="E9" s="16" t="str">
        <f t="shared" si="2"/>
        <v>37</v>
      </c>
      <c r="F9" s="19">
        <f t="shared" si="3"/>
        <v>62896300</v>
      </c>
      <c r="G9" s="19">
        <f t="shared" si="4"/>
        <v>9434445</v>
      </c>
      <c r="H9" s="20">
        <f t="shared" si="5"/>
        <v>72330745</v>
      </c>
    </row>
    <row r="10" spans="1:8" ht="13.5" thickBot="1" x14ac:dyDescent="0.25">
      <c r="A10" s="16">
        <v>7</v>
      </c>
      <c r="B10" s="17" t="s">
        <v>34</v>
      </c>
      <c r="C10" s="16" t="str">
        <f t="shared" si="0"/>
        <v>156</v>
      </c>
      <c r="D10" s="18">
        <f t="shared" si="1"/>
        <v>35490</v>
      </c>
      <c r="E10" s="16" t="str">
        <f t="shared" si="2"/>
        <v>29</v>
      </c>
      <c r="F10" s="19">
        <f t="shared" si="3"/>
        <v>86408400</v>
      </c>
      <c r="G10" s="19">
        <f t="shared" si="4"/>
        <v>12961260</v>
      </c>
      <c r="H10" s="20">
        <f t="shared" si="5"/>
        <v>99369660</v>
      </c>
    </row>
    <row r="11" spans="1:8" ht="13.5" thickBot="1" x14ac:dyDescent="0.25">
      <c r="A11" s="2">
        <v>8</v>
      </c>
      <c r="B11" s="3" t="s">
        <v>35</v>
      </c>
      <c r="C11" s="16" t="str">
        <f t="shared" si="0"/>
        <v>9</v>
      </c>
      <c r="D11" s="18">
        <f t="shared" si="1"/>
        <v>35490</v>
      </c>
      <c r="E11" s="16" t="str">
        <f t="shared" si="2"/>
        <v>16</v>
      </c>
      <c r="F11" s="19">
        <f t="shared" si="3"/>
        <v>2750400</v>
      </c>
      <c r="G11" s="19">
        <f t="shared" si="4"/>
        <v>412560</v>
      </c>
      <c r="H11" s="20">
        <f t="shared" si="5"/>
        <v>3162960</v>
      </c>
    </row>
    <row r="13" spans="1:8" x14ac:dyDescent="0.2">
      <c r="A13" s="1" t="s">
        <v>37</v>
      </c>
    </row>
    <row r="14" spans="1:8" x14ac:dyDescent="0.2">
      <c r="A14" s="1" t="s">
        <v>17</v>
      </c>
    </row>
    <row r="15" spans="1:8" x14ac:dyDescent="0.2">
      <c r="A15" s="1" t="s">
        <v>18</v>
      </c>
    </row>
    <row r="16" spans="1:8" x14ac:dyDescent="0.2">
      <c r="A16" s="1" t="s">
        <v>19</v>
      </c>
    </row>
    <row r="17" spans="1:1" x14ac:dyDescent="0.2">
      <c r="A17" s="1" t="s">
        <v>38</v>
      </c>
    </row>
  </sheetData>
  <mergeCells count="1">
    <mergeCell ref="A1:H1"/>
  </mergeCells>
  <phoneticPr fontId="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abSelected="1" workbookViewId="0">
      <selection activeCell="D9" sqref="D9"/>
    </sheetView>
  </sheetViews>
  <sheetFormatPr defaultRowHeight="12.75" x14ac:dyDescent="0.2"/>
  <cols>
    <col min="2" max="2" width="18.140625" bestFit="1" customWidth="1"/>
    <col min="3" max="3" width="11.7109375" bestFit="1" customWidth="1"/>
    <col min="4" max="4" width="12" bestFit="1" customWidth="1"/>
    <col min="5" max="5" width="15.5703125" bestFit="1" customWidth="1"/>
    <col min="6" max="6" width="10.85546875" bestFit="1" customWidth="1"/>
    <col min="7" max="7" width="10.28515625" bestFit="1" customWidth="1"/>
    <col min="8" max="8" width="9.85546875" bestFit="1" customWidth="1"/>
  </cols>
  <sheetData>
    <row r="1" spans="1:9" ht="21.75" customHeight="1" x14ac:dyDescent="0.2">
      <c r="A1" s="21" t="s">
        <v>54</v>
      </c>
      <c r="B1" s="21"/>
      <c r="C1" s="21"/>
      <c r="D1" s="21"/>
      <c r="E1" s="21"/>
      <c r="F1" s="21"/>
      <c r="G1" s="21"/>
      <c r="H1" s="21"/>
      <c r="I1" s="21"/>
    </row>
    <row r="2" spans="1:9" ht="13.5" thickBot="1" x14ac:dyDescent="0.25"/>
    <row r="3" spans="1:9" ht="13.5" thickBot="1" x14ac:dyDescent="0.25">
      <c r="A3" s="25" t="s">
        <v>16</v>
      </c>
      <c r="B3" s="25" t="s">
        <v>41</v>
      </c>
      <c r="C3" s="25" t="s">
        <v>42</v>
      </c>
      <c r="D3" s="25" t="s">
        <v>43</v>
      </c>
      <c r="E3" s="26" t="s">
        <v>53</v>
      </c>
      <c r="F3" s="25" t="s">
        <v>44</v>
      </c>
      <c r="G3" s="25" t="s">
        <v>45</v>
      </c>
      <c r="H3" s="25" t="s">
        <v>5</v>
      </c>
    </row>
    <row r="4" spans="1:9" ht="13.5" thickBot="1" x14ac:dyDescent="0.25">
      <c r="A4" s="8">
        <v>1</v>
      </c>
      <c r="B4" s="8" t="s">
        <v>46</v>
      </c>
      <c r="C4" s="22">
        <v>0.42499999999999999</v>
      </c>
      <c r="D4" s="22">
        <v>0.46180555555555558</v>
      </c>
      <c r="E4" s="23">
        <f>HOUR(D4-C4)*60+MINUTE(D4-C4)</f>
        <v>53</v>
      </c>
      <c r="F4" s="8">
        <f>INT(E4/3)</f>
        <v>17</v>
      </c>
      <c r="G4" s="8">
        <f>MOD(F4,3)</f>
        <v>2</v>
      </c>
      <c r="H4" s="24">
        <f>F4*800</f>
        <v>13600</v>
      </c>
    </row>
    <row r="5" spans="1:9" ht="13.5" thickBot="1" x14ac:dyDescent="0.25">
      <c r="A5" s="8">
        <v>2</v>
      </c>
      <c r="B5" s="8" t="s">
        <v>47</v>
      </c>
      <c r="C5" s="22">
        <v>0.34027777777777773</v>
      </c>
      <c r="D5" s="22">
        <v>0.38194444444444442</v>
      </c>
      <c r="E5" s="23">
        <f t="shared" ref="E5:E11" si="0">HOUR(D5-C5)*60+MINUTE(D5-C5)</f>
        <v>60</v>
      </c>
      <c r="F5" s="8">
        <f t="shared" ref="F5:F11" si="1">INT(E5/3)</f>
        <v>20</v>
      </c>
      <c r="G5" s="8">
        <f t="shared" ref="G5:G11" si="2">MOD(F5,3)</f>
        <v>2</v>
      </c>
      <c r="H5" s="24">
        <f t="shared" ref="H5:H11" si="3">F5*800</f>
        <v>16000</v>
      </c>
    </row>
    <row r="6" spans="1:9" ht="13.5" thickBot="1" x14ac:dyDescent="0.25">
      <c r="A6" s="8">
        <v>3</v>
      </c>
      <c r="B6" s="8" t="s">
        <v>48</v>
      </c>
      <c r="C6" s="22">
        <v>0.30208333333333331</v>
      </c>
      <c r="D6" s="22">
        <v>0.3888888888888889</v>
      </c>
      <c r="E6" s="23">
        <f t="shared" si="0"/>
        <v>125</v>
      </c>
      <c r="F6" s="8">
        <f t="shared" si="1"/>
        <v>41</v>
      </c>
      <c r="G6" s="8">
        <f t="shared" si="2"/>
        <v>2</v>
      </c>
      <c r="H6" s="24">
        <f t="shared" si="3"/>
        <v>32800</v>
      </c>
    </row>
    <row r="7" spans="1:9" ht="13.5" thickBot="1" x14ac:dyDescent="0.25">
      <c r="A7" s="8">
        <v>4</v>
      </c>
      <c r="B7" s="8" t="s">
        <v>40</v>
      </c>
      <c r="C7" s="22">
        <v>0.22222222222222221</v>
      </c>
      <c r="D7" s="22">
        <v>0.29166666666666669</v>
      </c>
      <c r="E7" s="23">
        <f t="shared" si="0"/>
        <v>100</v>
      </c>
      <c r="F7" s="8">
        <f t="shared" si="1"/>
        <v>33</v>
      </c>
      <c r="G7" s="8">
        <f t="shared" si="2"/>
        <v>0</v>
      </c>
      <c r="H7" s="24">
        <f t="shared" si="3"/>
        <v>26400</v>
      </c>
    </row>
    <row r="8" spans="1:9" ht="13.5" thickBot="1" x14ac:dyDescent="0.25">
      <c r="A8" s="8">
        <v>5</v>
      </c>
      <c r="B8" s="8" t="s">
        <v>49</v>
      </c>
      <c r="C8" s="22">
        <v>0.18055555555555555</v>
      </c>
      <c r="D8" s="22">
        <v>0.21180555555555555</v>
      </c>
      <c r="E8" s="23">
        <f t="shared" si="0"/>
        <v>45</v>
      </c>
      <c r="F8" s="8">
        <f t="shared" si="1"/>
        <v>15</v>
      </c>
      <c r="G8" s="8">
        <f t="shared" si="2"/>
        <v>0</v>
      </c>
      <c r="H8" s="24">
        <f t="shared" si="3"/>
        <v>12000</v>
      </c>
    </row>
    <row r="9" spans="1:9" ht="13.5" thickBot="1" x14ac:dyDescent="0.25">
      <c r="A9" s="8">
        <v>6</v>
      </c>
      <c r="B9" s="8" t="s">
        <v>50</v>
      </c>
      <c r="C9" s="22">
        <v>5.2083333333333336E-2</v>
      </c>
      <c r="D9" s="22">
        <v>9.0277777777777776E-2</v>
      </c>
      <c r="E9" s="23">
        <f t="shared" si="0"/>
        <v>55</v>
      </c>
      <c r="F9" s="8">
        <f t="shared" si="1"/>
        <v>18</v>
      </c>
      <c r="G9" s="8">
        <f t="shared" si="2"/>
        <v>0</v>
      </c>
      <c r="H9" s="24">
        <f t="shared" si="3"/>
        <v>14400</v>
      </c>
    </row>
    <row r="10" spans="1:9" ht="13.5" thickBot="1" x14ac:dyDescent="0.25">
      <c r="A10" s="8">
        <v>7</v>
      </c>
      <c r="B10" s="8" t="s">
        <v>51</v>
      </c>
      <c r="C10" s="22">
        <v>0.50208333333333333</v>
      </c>
      <c r="D10" s="22">
        <v>0.54861111111111105</v>
      </c>
      <c r="E10" s="23">
        <f t="shared" si="0"/>
        <v>67</v>
      </c>
      <c r="F10" s="8">
        <f t="shared" si="1"/>
        <v>22</v>
      </c>
      <c r="G10" s="8">
        <f t="shared" si="2"/>
        <v>1</v>
      </c>
      <c r="H10" s="24">
        <f t="shared" si="3"/>
        <v>17600</v>
      </c>
    </row>
    <row r="11" spans="1:9" ht="13.5" thickBot="1" x14ac:dyDescent="0.25">
      <c r="A11" s="8">
        <v>8</v>
      </c>
      <c r="B11" s="8" t="s">
        <v>52</v>
      </c>
      <c r="C11" s="22">
        <v>0.41666666666666669</v>
      </c>
      <c r="D11" s="22">
        <v>0.5</v>
      </c>
      <c r="E11" s="23">
        <f t="shared" si="0"/>
        <v>120</v>
      </c>
      <c r="F11" s="8">
        <f t="shared" si="1"/>
        <v>40</v>
      </c>
      <c r="G11" s="8">
        <f t="shared" si="2"/>
        <v>1</v>
      </c>
      <c r="H11" s="24">
        <f t="shared" si="3"/>
        <v>32000</v>
      </c>
    </row>
    <row r="12" spans="1:9" x14ac:dyDescent="0.2">
      <c r="B12" s="6"/>
      <c r="C12" s="6"/>
      <c r="D12" s="6"/>
      <c r="E12" s="6"/>
      <c r="F12" s="6"/>
      <c r="G12" s="6"/>
      <c r="H12" s="6"/>
    </row>
    <row r="15" spans="1:9" x14ac:dyDescent="0.2">
      <c r="A15" s="1" t="s">
        <v>39</v>
      </c>
    </row>
    <row r="16" spans="1:9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55</v>
      </c>
    </row>
  </sheetData>
  <mergeCells count="1">
    <mergeCell ref="A1:I1"/>
  </mergeCells>
  <phoneticPr fontId="19" type="noConversion"/>
  <pageMargins left="0.7" right="0.7" top="0.75" bottom="0.75" header="0.3" footer="0.3"/>
  <pageSetup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Hoc Vien 06</cp:lastModifiedBy>
  <dcterms:created xsi:type="dcterms:W3CDTF">1996-10-14T23:33:28Z</dcterms:created>
  <dcterms:modified xsi:type="dcterms:W3CDTF">2023-12-17T04:18:39Z</dcterms:modified>
</cp:coreProperties>
</file>