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B2D42054-F82D-4BE9-8272-5AC326080A65}" xr6:coauthVersionLast="46" xr6:coauthVersionMax="47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C15" i="8" l="1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E4" i="8"/>
  <c r="E5" i="8"/>
  <c r="E6" i="8"/>
  <c r="E7" i="8"/>
  <c r="E8" i="8"/>
  <c r="E9" i="8"/>
  <c r="E3" i="8"/>
  <c r="C4" i="8"/>
  <c r="C5" i="8"/>
  <c r="C6" i="8"/>
  <c r="C7" i="8"/>
  <c r="C8" i="8"/>
  <c r="C9" i="8"/>
  <c r="C3" i="8"/>
  <c r="B3" i="8"/>
  <c r="B4" i="8"/>
  <c r="B5" i="8"/>
  <c r="B6" i="8"/>
  <c r="B7" i="8"/>
  <c r="B8" i="8"/>
  <c r="B9" i="8"/>
  <c r="F14" i="7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3" i="7"/>
  <c r="B14" i="7"/>
  <c r="B15" i="7"/>
  <c r="B16" i="7"/>
  <c r="B17" i="7"/>
  <c r="B18" i="7"/>
  <c r="B19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3" i="7"/>
  <c r="B4" i="7"/>
  <c r="B5" i="7"/>
  <c r="B6" i="7"/>
  <c r="B7" i="7"/>
  <c r="B8" i="7"/>
  <c r="B9" i="7"/>
  <c r="F17" i="6"/>
  <c r="F18" i="6"/>
  <c r="F19" i="6"/>
  <c r="F20" i="6"/>
  <c r="F21" i="6"/>
  <c r="F22" i="6"/>
  <c r="F16" i="6"/>
  <c r="C37" i="6"/>
  <c r="C38" i="6"/>
  <c r="C39" i="6"/>
  <c r="C40" i="6"/>
  <c r="C41" i="6"/>
  <c r="C36" i="6"/>
  <c r="D28" i="6"/>
  <c r="D29" i="6"/>
  <c r="D30" i="6"/>
  <c r="D31" i="6"/>
  <c r="D27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6" i="6"/>
  <c r="B17" i="6"/>
  <c r="B18" i="6"/>
  <c r="B19" i="6"/>
  <c r="B20" i="6"/>
  <c r="B21" i="6"/>
  <c r="B22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<sst xmlns="http://schemas.openxmlformats.org/spreadsheetml/2006/main" count="346" uniqueCount="145">
  <si>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</si>
  <si>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</si>
  <si>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</si>
  <si>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</si>
  <si>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</si>
  <si>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</si>
  <si>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</si>
  <si>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</si>
  <si>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</si>
  <si>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</si>
  <si>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</si>
  <si>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</si>
  <si>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</si>
  <si>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</si>
  <si>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</si>
  <si>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</si>
  <si>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</si>
  <si>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</si>
  <si>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</si>
  <si>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</si>
  <si>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</si>
  <si>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</si>
  <si>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</si>
  <si>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</si>
  <si>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</si>
  <si>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</si>
  <si>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</si>
  <si>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</si>
  <si>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</si>
  <si>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</si>
  <si>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</si>
  <si>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</si>
  <si>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</si>
  <si>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</si>
  <si>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</si>
  <si>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</si>
  <si>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</si>
  <si>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</si>
  <si>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</si>
  <si>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</si>
  <si>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</si>
  <si>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</si>
  <si>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</si>
  <si>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</si>
  <si>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</si>
  <si>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</si>
  <si>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</si>
  <si>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</si>
  <si>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</si>
  <si>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</si>
  <si>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</si>
  <si>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</si>
  <si>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</si>
  <si>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</si>
  <si>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</si>
  <si>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</si>
  <si>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</si>
  <si>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</si>
  <si>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</si>
  <si>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</si>
  <si>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</si>
  <si>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</si>
  <si>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</si>
  <si>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</si>
  <si>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</si>
  <si>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</si>
  <si>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</si>
  <si>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</si>
  <si>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</si>
  <si>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</si>
  <si>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</si>
  <si>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</si>
  <si>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</si>
  <si>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</si>
  <si>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</si>
  <si>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</si>
  <si>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</si>
  <si>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</si>
  <si>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</si>
  <si>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</si>
  <si>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</si>
  <si>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</si>
  <si>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</si>
  <si>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</si>
  <si>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</si>
  <si>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</si>
  <si>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</si>
  <si>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</si>
  <si>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</si>
  <si>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</si>
  <si>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</si>
  <si>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</si>
  <si>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</si>
  <si>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</si>
  <si>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</si>
  <si>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</si>
  <si>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</si>
  <si>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</si>
  <si>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</si>
  <si>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</si>
  <si>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</si>
  <si>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</si>
  <si>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</si>
  <si>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</si>
  <si>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</si>
  <si>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</si>
  <si>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</si>
  <si>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</si>
  <si>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</si>
  <si>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</si>
  <si>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</si>
  <si>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</si>
  <si>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</si>
  <si>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</si>
  <si>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</si>
  <si>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</si>
  <si>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</si>
  <si>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</si>
  <si>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</si>
  <si>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</si>
  <si>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</si>
  <si>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</si>
  <si>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</si>
  <si>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</si>
  <si>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</si>
  <si>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</si>
  <si>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</si>
  <si>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</si>
  <si>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</si>
  <si>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</si>
  <si>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</si>
  <si>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</si>
  <si>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</si>
  <si>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</si>
  <si>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</si>
  <si>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</si>
  <si>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</si>
  <si>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</si>
  <si>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</si>
  <si>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</si>
  <si>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</si>
  <si>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Thành tiền = Số lượng * Đơn giá</t>
  </si>
  <si>
    <t>* Giảm đơn giá 10% nếu là hàng nhập và số lượng từ 10 đến 20</t>
  </si>
  <si>
    <t>* Đơn giá tăng lên 5% cho các hàng bán vào tháng 3 &amp; 4</t>
  </si>
  <si>
    <t>* Định dạng đơn vị tính là VND : Vd : 1,000 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</si>
</sst>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#,##0&quot;đồng&quot;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165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4" workbookViewId="0">
      <selection activeCell="F16" sqref="F16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D6*E6*IF(D6&gt;=20,80%,1)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D7*E7*IF(D7&gt;=20,80%,1)</f>
        <v>80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D16*E16*IF(D16&gt;=20,80%,1)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D17*E17*IF(D17&gt;=20,80%,1)</f>
        <v>80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3" sqref="F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IF(D3&gt;40,70%,IF(D3&gt;20,80%,100%)*D3*E3)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IF(D4&gt;40,70%,IF(D4&gt;20,80%,100%)*D4*E4)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0.7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>
        <f>D13*E13*IF(D13&gt;40,70%,IF(AND(D13&gt;20,RIGHT(A13,1)="X",OR(LEFT(A13,2)="CP",LEFT(A13,2)="KB")),90%,1))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>VLOOKUP(LEFT(A14,2)&amp;RIGHT(A14,1),$H$12:$K$18,2,0)</f>
        <v>GENIUS MOUSE</v>
      </c>
      <c r="C14" s="62" t="str">
        <f t="shared" ref="C14:C19" si="4">VLOOKUP(LEFT(A14,2)&amp;RIGHT(A14,1),$H$12:$K$18,3,0)</f>
        <v>CÁI</v>
      </c>
      <c r="D14" s="62">
        <v>20</v>
      </c>
      <c r="E14" s="62">
        <f t="shared" ref="E14:E19" si="5">VLOOKUP(LEFT(A14,2)&amp;RIGHT(A14,1),$H$12:$K$18,4,0)</f>
        <v>5</v>
      </c>
      <c r="F14" s="62">
        <f t="shared" ref="F14:F19" si="6">D14*E14*IF(D14&gt;40,70%,IF(AND(D14&gt;20,RIGHT(A14,1)="X",OR(LEFT(A14,2)="CP",LEFT(A14,2)="KB")),90%,1))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ref="B14:B19" si="7">VLOOKUP(LEFT(A15,2)&amp;RIGHT(A15,1),$H$12:$K$18,2,0)</f>
        <v>INTEL COMPUTER</v>
      </c>
      <c r="C15" s="62" t="str">
        <f t="shared" si="4"/>
        <v>BỘ</v>
      </c>
      <c r="D15" s="62">
        <v>15</v>
      </c>
      <c r="E15" s="62">
        <f t="shared" si="5"/>
        <v>580</v>
      </c>
      <c r="F15" s="62">
        <f t="shared" si="6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7"/>
        <v>GENIUS MOUSE</v>
      </c>
      <c r="C16" s="62" t="str">
        <f t="shared" si="4"/>
        <v>CÁI</v>
      </c>
      <c r="D16" s="62">
        <v>50</v>
      </c>
      <c r="E16" s="62">
        <f t="shared" si="5"/>
        <v>5</v>
      </c>
      <c r="F16" s="62">
        <f t="shared" si="6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7"/>
        <v>WIN95 KEYBOARD</v>
      </c>
      <c r="C17" s="62" t="str">
        <f t="shared" si="4"/>
        <v>CÁI</v>
      </c>
      <c r="D17" s="62">
        <v>5</v>
      </c>
      <c r="E17" s="62">
        <f t="shared" si="5"/>
        <v>14</v>
      </c>
      <c r="F17" s="62">
        <f t="shared" si="6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7"/>
        <v>INTEL COMPUTER</v>
      </c>
      <c r="C18" s="62" t="str">
        <f t="shared" si="4"/>
        <v>BỘ</v>
      </c>
      <c r="D18" s="62">
        <v>3</v>
      </c>
      <c r="E18" s="62">
        <f t="shared" si="5"/>
        <v>565</v>
      </c>
      <c r="F18" s="62">
        <f t="shared" si="6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7"/>
        <v>WIN95 KEYBOARD</v>
      </c>
      <c r="C19" s="62" t="str">
        <f t="shared" si="4"/>
        <v>CÁI</v>
      </c>
      <c r="D19" s="62">
        <v>2</v>
      </c>
      <c r="E19" s="62">
        <f t="shared" si="5"/>
        <v>14</v>
      </c>
      <c r="F19" s="62">
        <f t="shared" si="6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5020"/>
  <sheetViews>
    <sheetView tabSelected="1" topLeftCell="A10" zoomScale="86" zoomScaleNormal="86" workbookViewId="0">
      <selection activeCell="E14" sqref="E14"/>
    </sheetView>
  </sheetViews>
  <sheetFormatPr defaultColWidth="9" defaultRowHeight="21.95" customHeight="1" x14ac:dyDescent="0.2"/>
  <cols>
    <col min="1" max="1" width="10.625" style="9" customWidth="1"/>
    <col min="2" max="2" width="19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4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4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  <c r="N2" s="4" t="s">
        <v>141</v>
      </c>
    </row>
    <row r="3" spans="1:14" ht="21.95" customHeight="1" x14ac:dyDescent="0.25">
      <c r="A3" s="46" t="s">
        <v>76</v>
      </c>
      <c r="B3" s="14" t="str">
        <f>VLOOKUP(LEFT(A3,4),$H$2:$L$5,2,0)</f>
        <v>INTEL COMPUTER</v>
      </c>
      <c r="C3" s="14" t="str">
        <f>VLOOKUP(LEFT(A3,4),$H$2:$L$5,3,0)</f>
        <v>BỘ</v>
      </c>
      <c r="D3" s="14">
        <v>10</v>
      </c>
      <c r="E3" s="14">
        <f>VLOOKUP(LEFT(A3,4),$H$2:$L$5,IF(RIGHT(A3,1)="N",4,5),0)</f>
        <v>580</v>
      </c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  <c r="N3" s="9" t="s">
        <v>142</v>
      </c>
    </row>
    <row r="4" spans="1:14" ht="21.95" customHeight="1" x14ac:dyDescent="0.25">
      <c r="A4" s="46" t="s">
        <v>101</v>
      </c>
      <c r="B4" s="14" t="str">
        <f t="shared" ref="B4:B9" si="0">VLOOKUP(LEFT(A4,4),$H$2:$L$5,2,0)</f>
        <v>GENIUS MOUSE</v>
      </c>
      <c r="C4" s="14" t="str">
        <f t="shared" ref="C4:C9" si="1">VLOOKUP(LEFT(A4,4),$H$2:$L$5,3,0)</f>
        <v>CÁI</v>
      </c>
      <c r="D4" s="14">
        <v>20</v>
      </c>
      <c r="E4" s="14">
        <f t="shared" ref="E4:E9" si="2">VLOOKUP(LEFT(A4,4),$H$2:$L$5,IF(RIGHT(A4,1)="N",4,5),0)</f>
        <v>5</v>
      </c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4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4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/>
    </row>
    <row r="7" spans="1:14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/>
    </row>
    <row r="8" spans="1:14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/>
    </row>
    <row r="9" spans="1:14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/>
    </row>
    <row r="11" spans="1:14" s="4" customFormat="1" ht="21.95" customHeight="1" x14ac:dyDescent="0.2"/>
    <row r="12" spans="1:14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4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  <c r="N13" s="4" t="s">
        <v>141</v>
      </c>
    </row>
    <row r="14" spans="1:14" ht="27.75" customHeight="1" x14ac:dyDescent="0.25">
      <c r="A14" s="119" t="s">
        <v>76</v>
      </c>
      <c r="B14" s="14" t="str">
        <f>VLOOKUP(LEFT(A14,2),$H$13:$J$16,2,0)</f>
        <v>INTEL COMPUTER</v>
      </c>
      <c r="C14" s="14" t="str">
        <f>VLOOKUP(LEFT(A14,2),$H$13:$J$16,3,0)</f>
        <v>BỘ</v>
      </c>
      <c r="D14" s="120">
        <v>10</v>
      </c>
      <c r="E14" s="14"/>
      <c r="F14" s="140"/>
      <c r="H14" s="80" t="s">
        <v>24</v>
      </c>
      <c r="I14" s="8" t="s">
        <v>7</v>
      </c>
      <c r="J14" s="84" t="s">
        <v>57</v>
      </c>
      <c r="N14" s="9" t="s">
        <v>142</v>
      </c>
    </row>
    <row r="15" spans="1:14" ht="27.75" customHeight="1" x14ac:dyDescent="0.25">
      <c r="A15" s="119" t="s">
        <v>101</v>
      </c>
      <c r="B15" s="14" t="str">
        <f t="shared" ref="B15:B20" si="3">VLOOKUP(LEFT(A15,2),$H$13:$J$16,2,0)</f>
        <v>GENIUS MOUSE</v>
      </c>
      <c r="C15" s="14" t="str">
        <f t="shared" ref="C15:C20" si="4">VLOOKUP(LEFT(A15,2),$H$13:$J$16,3,0)</f>
        <v>CÁI</v>
      </c>
      <c r="D15" s="120">
        <v>20</v>
      </c>
      <c r="E15" s="14"/>
      <c r="F15" s="140"/>
      <c r="H15" s="80" t="s">
        <v>25</v>
      </c>
      <c r="I15" s="8" t="s">
        <v>9</v>
      </c>
      <c r="J15" s="84" t="s">
        <v>58</v>
      </c>
    </row>
    <row r="16" spans="1:14" ht="27.75" customHeight="1" thickBot="1" x14ac:dyDescent="0.3">
      <c r="A16" s="119" t="s">
        <v>76</v>
      </c>
      <c r="B16" s="14" t="str">
        <f t="shared" si="3"/>
        <v>INTEL COMPUTER</v>
      </c>
      <c r="C16" s="14" t="str">
        <f t="shared" si="4"/>
        <v>BỘ</v>
      </c>
      <c r="D16" s="120">
        <v>15</v>
      </c>
      <c r="E16" s="14"/>
      <c r="F16" s="140"/>
      <c r="H16" s="82" t="s">
        <v>26</v>
      </c>
      <c r="I16" s="10" t="s">
        <v>14</v>
      </c>
      <c r="J16" s="85" t="s">
        <v>58</v>
      </c>
    </row>
    <row r="17" spans="1:16" ht="27.75" customHeight="1" x14ac:dyDescent="0.2">
      <c r="A17" s="119" t="s">
        <v>101</v>
      </c>
      <c r="B17" s="14" t="str">
        <f t="shared" si="3"/>
        <v>GENIUS MOUSE</v>
      </c>
      <c r="C17" s="14" t="str">
        <f t="shared" si="4"/>
        <v>CÁI</v>
      </c>
      <c r="D17" s="120">
        <v>50</v>
      </c>
      <c r="E17" s="14"/>
      <c r="F17" s="140"/>
    </row>
    <row r="18" spans="1:16" ht="27.75" customHeight="1" thickBot="1" x14ac:dyDescent="0.3">
      <c r="A18" s="119" t="s">
        <v>102</v>
      </c>
      <c r="B18" s="14" t="str">
        <f t="shared" si="3"/>
        <v>WIN95 KEYBOARD</v>
      </c>
      <c r="C18" s="14" t="str">
        <f t="shared" si="4"/>
        <v>CÁI</v>
      </c>
      <c r="D18" s="120">
        <v>5</v>
      </c>
      <c r="E18" s="14"/>
      <c r="F18" s="140"/>
      <c r="H18" s="86" t="s">
        <v>106</v>
      </c>
      <c r="I18" s="4"/>
      <c r="J18" s="4"/>
      <c r="K18" s="86" t="s">
        <v>107</v>
      </c>
      <c r="L18" s="4"/>
    </row>
    <row r="19" spans="1:16" ht="27.75" customHeight="1" thickBot="1" x14ac:dyDescent="0.25">
      <c r="A19" s="119" t="s">
        <v>103</v>
      </c>
      <c r="B19" s="14" t="str">
        <f t="shared" si="3"/>
        <v>INTEL COMPUTER</v>
      </c>
      <c r="C19" s="14" t="str">
        <f t="shared" si="4"/>
        <v>BỘ</v>
      </c>
      <c r="D19" s="120">
        <v>3</v>
      </c>
      <c r="E19" s="14"/>
      <c r="F19" s="140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6" ht="27.75" customHeight="1" x14ac:dyDescent="0.25">
      <c r="A20" s="119" t="s">
        <v>102</v>
      </c>
      <c r="B20" s="14" t="str">
        <f t="shared" si="3"/>
        <v>WIN95 KEYBOARD</v>
      </c>
      <c r="C20" s="14" t="str">
        <f t="shared" si="4"/>
        <v>CÁI</v>
      </c>
      <c r="D20" s="120">
        <v>2</v>
      </c>
      <c r="E20" s="14"/>
      <c r="F20" s="140"/>
      <c r="H20" s="87" t="s">
        <v>13</v>
      </c>
      <c r="I20" s="88">
        <v>12</v>
      </c>
      <c r="K20" s="89" t="s">
        <v>6</v>
      </c>
      <c r="L20" s="84">
        <v>580</v>
      </c>
    </row>
    <row r="21" spans="1:16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6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6" s="4" customFormat="1" ht="21.95" customHeight="1" x14ac:dyDescent="0.2"/>
    <row r="25" spans="1:16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6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6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  <c r="P27" s="9" t="s">
        <v>143</v>
      </c>
    </row>
    <row r="28" spans="1:16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  <c r="P28" s="9" t="s">
        <v>144</v>
      </c>
    </row>
    <row r="29" spans="1:16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6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6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6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05</cp:lastModifiedBy>
  <dcterms:created xsi:type="dcterms:W3CDTF">1998-12-11T06:57:03Z</dcterms:created>
  <dcterms:modified xsi:type="dcterms:W3CDTF">2024-01-13T05:07:44Z</dcterms:modified>
</cp:coreProperties>
</file>