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C5FA382A-BA45-452B-BEF6-F7B5D9A6E3B9}" xr6:coauthVersionLast="46" xr6:coauthVersionMax="47" xr10:uidLastSave="{00000000-0000-0000-0000-000000000000}"/>
  <bookViews>
    <workbookView xWindow="-120" yWindow="-120" windowWidth="29040" windowHeight="15840" tabRatio="601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F14" i="7" l="1"/>
  <c r="F15" i="7"/>
  <c r="F16" i="7"/>
  <c r="F17" i="7"/>
  <c r="F18" i="7"/>
  <c r="F19" i="7"/>
  <c r="F13" i="7"/>
  <c r="F4" i="7"/>
  <c r="F5" i="7"/>
  <c r="F6" i="7"/>
  <c r="F7" i="7"/>
  <c r="F8" i="7"/>
  <c r="F9" i="7"/>
  <c r="F3" i="7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C37" i="6"/>
  <c r="C38" i="6"/>
  <c r="C39" i="6"/>
  <c r="C40" i="6"/>
  <c r="C41" i="6"/>
  <c r="C36" i="6"/>
  <c r="D28" i="6"/>
  <c r="D29" i="6"/>
  <c r="D30" i="6"/>
  <c r="D31" i="6"/>
  <c r="D27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<sst xmlns="http://schemas.openxmlformats.org/spreadsheetml/2006/main" count="353" uniqueCount="154">
  <si>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</si>
  <si>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</si>
  <si>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</si>
  <si>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</si>
  <si>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</si>
  <si>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</si>
  <si>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</si>
  <si>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</si>
  <si>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</si>
  <si>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</si>
  <si>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</si>
  <si>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</si>
  <si>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</si>
  <si>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</si>
  <si>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</si>
  <si>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</si>
  <si>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</si>
  <si>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</si>
  <si>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</si>
  <si>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</si>
  <si>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</si>
  <si>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</si>
  <si>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</si>
  <si>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</si>
  <si>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</si>
  <si>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</si>
  <si>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</si>
  <si>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</si>
  <si>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</si>
  <si>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</si>
  <si>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</si>
  <si>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</si>
  <si>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</si>
  <si>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</si>
  <si>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</si>
  <si>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</si>
  <si>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</si>
  <si>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</si>
  <si>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</si>
  <si>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</si>
  <si>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</si>
  <si>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</si>
  <si>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</si>
  <si>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</si>
  <si>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</si>
  <si>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</si>
  <si>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</si>
  <si>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</si>
  <si>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</si>
  <si>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</si>
  <si>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</si>
  <si>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</si>
  <si>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</si>
  <si>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</si>
  <si>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</si>
  <si>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</si>
  <si>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</si>
  <si>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</si>
  <si>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</si>
  <si>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</si>
  <si>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</si>
  <si>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</si>
  <si>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</si>
  <si>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</si>
  <si>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</si>
  <si>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</si>
  <si>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</si>
  <si>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</si>
  <si>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</si>
  <si>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</si>
  <si>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</si>
  <si>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</si>
  <si>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</si>
  <si>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</si>
  <si>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</si>
  <si>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</si>
  <si>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</si>
  <si>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</si>
  <si>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</si>
  <si>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</si>
  <si>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</si>
  <si>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</si>
  <si>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</si>
  <si>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</si>
  <si>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</si>
  <si>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</si>
  <si>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</si>
  <si>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</si>
  <si>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</si>
  <si>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</si>
  <si>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</si>
  <si>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</si>
  <si>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</si>
  <si>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</si>
  <si>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</si>
  <si>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</si>
  <si>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</si>
  <si>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</si>
  <si>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</si>
  <si>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</si>
  <si>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</si>
  <si>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</si>
  <si>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</si>
  <si>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</si>
  <si>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</si>
  <si>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</si>
  <si>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</si>
  <si>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</si>
  <si>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</si>
  <si>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</si>
  <si>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</si>
  <si>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</si>
  <si>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</si>
  <si>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</si>
  <si>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</si>
  <si>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</si>
  <si>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</si>
  <si>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</si>
  <si>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</si>
  <si>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</si>
  <si>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</si>
  <si>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</si>
  <si>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</si>
  <si>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</si>
  <si>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</si>
  <si>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</si>
  <si>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</si>
  <si>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</si>
  <si>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</si>
  <si>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</si>
  <si>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</si>
  <si>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</si>
  <si>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</si>
  <si>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</si>
  <si>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</si>
  <si>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</si>
  <si>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</si>
  <si>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</si>
  <si>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</si>
  <si>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</si>
  <si>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</si>
  <si>
    <t>sl&gt;20</t>
  </si>
  <si>
    <t>bán</t>
  </si>
  <si>
    <t>computer</t>
  </si>
  <si>
    <t>keyboard</t>
  </si>
  <si>
    <t>D13&gt;20</t>
  </si>
  <si>
    <t>RIGHT(A13,1)="X'</t>
  </si>
  <si>
    <t>LEFT(A13,2)="CP"</t>
  </si>
  <si>
    <t>LEFT(A13,2)="KB"</t>
  </si>
  <si>
    <t>SL&gt;20</t>
  </si>
  <si>
    <t>SL&gt;40</t>
  </si>
  <si>
    <t>CÒN LẠI</t>
  </si>
  <si>
    <t>OR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</si>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</sst>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9" fontId="9" fillId="0" borderId="0" xfId="0" applyNumberFormat="1" applyFo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tabSelected="1" workbookViewId="0">
      <selection activeCell="K25" sqref="K25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VLOOKUP(A6,$H$5:$K$9,2,0)</f>
        <v>INTEL COMPUTER</v>
      </c>
      <c r="C6" s="62" t="str">
        <f>VLOOKUP(A6,$H$5:$K$9,3,0)</f>
        <v>BỘ</v>
      </c>
      <c r="D6" s="62">
        <v>10</v>
      </c>
      <c r="E6" s="62">
        <f>VLOOKUP(A6,$H$5:$K$9,4,0)</f>
        <v>565</v>
      </c>
      <c r="F6" s="62">
        <f>IF(D6&gt;20,D6*E6*80%,D6*E6*100%)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VLOOKUP(A7,$H$5:$K$9,2,0)</f>
        <v>GENIUS MOUSE</v>
      </c>
      <c r="C7" s="62" t="str">
        <f t="shared" ref="C7:C12" si="1">VLOOKUP(A7,$H$5:$K$9,3,0)</f>
        <v>CÁI</v>
      </c>
      <c r="D7" s="62">
        <v>20</v>
      </c>
      <c r="E7" s="62">
        <f t="shared" ref="E7:E12" si="2">VLOOKUP(A7,$H$5:$K$9,4,0)</f>
        <v>5</v>
      </c>
      <c r="F7" s="62">
        <f t="shared" ref="F7:F12" si="3">IF(D7&gt;20,D7*E7*80%,D7*E7*100%)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324</v>
      </c>
      <c r="F8" s="62">
        <f t="shared" si="3"/>
        <v>4860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12</v>
      </c>
      <c r="F10" s="62">
        <f t="shared" si="3"/>
        <v>60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12</v>
      </c>
      <c r="F12" s="62">
        <f t="shared" si="3"/>
        <v>24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IF(D16&gt;20,D16*80%,D16*E16*100%)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IF(D17&gt;20,D17*80%,D17*E17*100%)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40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VLOOKUP(C27,$H$26:$I$30,2,1)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VLOOKUP(C28,$H$26:$I$30,2,1)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VLOOKUP(B36,$H$35:$I$41,2,1)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VLOOKUP(B37,$H$35:$I$41,2,1)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65006"/>
  <sheetViews>
    <sheetView zoomScaleNormal="100" workbookViewId="0">
      <selection activeCell="P16" sqref="P16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6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6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6" ht="20.100000000000001" customHeight="1" x14ac:dyDescent="0.2">
      <c r="A3" s="95" t="s">
        <v>99</v>
      </c>
      <c r="B3" s="62" t="str">
        <f>VLOOKUP(LEFT(A3,2),$H$2:$K$5,2,0)</f>
        <v>INTEL COMPUTER</v>
      </c>
      <c r="C3" s="62" t="str">
        <f>VLOOKUP(LEFT(A3,2),$H$2:$K$5,3,0)</f>
        <v>BỘ</v>
      </c>
      <c r="D3" s="62">
        <v>10</v>
      </c>
      <c r="E3" s="62">
        <f>VLOOKUP(LEFT(A3,2),$H$2:$K$5,4,0)</f>
        <v>565</v>
      </c>
      <c r="F3" s="62">
        <f>D3*E3*IF(D3&gt;40,70%,IF(D3&gt;20,80%,100%))</f>
        <v>5650</v>
      </c>
      <c r="H3" s="96" t="s">
        <v>24</v>
      </c>
      <c r="I3" s="62" t="s">
        <v>7</v>
      </c>
      <c r="J3" s="77" t="s">
        <v>57</v>
      </c>
      <c r="K3" s="97">
        <v>565</v>
      </c>
    </row>
    <row r="4" spans="1:16" ht="20.100000000000001" customHeight="1" x14ac:dyDescent="0.2">
      <c r="A4" s="95" t="s">
        <v>111</v>
      </c>
      <c r="B4" s="62" t="str">
        <f t="shared" ref="B4:B9" si="0">VLOOKUP(LEFT(A4,2),$H$2:$K$5,2,0)</f>
        <v>GENIUS MOUSE</v>
      </c>
      <c r="C4" s="62" t="str">
        <f t="shared" ref="C4:C9" si="1">VLOOKUP(LEFT(A4,2),$H$2:$K$5,3,0)</f>
        <v>CÁI</v>
      </c>
      <c r="D4" s="62">
        <v>20</v>
      </c>
      <c r="E4" s="62">
        <f t="shared" ref="E4:E9" si="2">VLOOKUP(LEFT(A4,2),$H$2:$K$5,4,0)</f>
        <v>5</v>
      </c>
      <c r="F4" s="62">
        <f t="shared" ref="F4:F9" si="3">D4*E4*IF(D4&gt;40,70%,IF(D4&gt;20,80%,100%))</f>
        <v>100</v>
      </c>
      <c r="H4" s="96" t="s">
        <v>25</v>
      </c>
      <c r="I4" s="62" t="s">
        <v>9</v>
      </c>
      <c r="J4" s="77" t="s">
        <v>58</v>
      </c>
      <c r="K4" s="97">
        <v>5</v>
      </c>
    </row>
    <row r="5" spans="1:16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>
        <f t="shared" si="2"/>
        <v>565</v>
      </c>
      <c r="F5" s="62">
        <f t="shared" si="3"/>
        <v>8475</v>
      </c>
      <c r="H5" s="98" t="s">
        <v>26</v>
      </c>
      <c r="I5" s="66" t="s">
        <v>14</v>
      </c>
      <c r="J5" s="99" t="s">
        <v>58</v>
      </c>
      <c r="K5" s="100">
        <v>12</v>
      </c>
    </row>
    <row r="6" spans="1:16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>
        <f t="shared" si="2"/>
        <v>5</v>
      </c>
      <c r="F6" s="62">
        <f t="shared" si="3"/>
        <v>175</v>
      </c>
    </row>
    <row r="7" spans="1:16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>
        <f t="shared" si="2"/>
        <v>12</v>
      </c>
      <c r="F7" s="62">
        <f t="shared" si="3"/>
        <v>60</v>
      </c>
      <c r="M7" s="44" t="s">
        <v>149</v>
      </c>
      <c r="N7" s="140">
        <v>0.1</v>
      </c>
      <c r="O7" s="140">
        <v>0.9</v>
      </c>
    </row>
    <row r="8" spans="1:16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>
        <f t="shared" si="2"/>
        <v>565</v>
      </c>
      <c r="F8" s="62">
        <f t="shared" si="3"/>
        <v>1695</v>
      </c>
      <c r="M8" s="44" t="s">
        <v>150</v>
      </c>
      <c r="N8" s="140">
        <v>0.3</v>
      </c>
      <c r="O8" s="140">
        <v>0.7</v>
      </c>
    </row>
    <row r="9" spans="1:16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>
        <f t="shared" si="2"/>
        <v>12</v>
      </c>
      <c r="F9" s="62">
        <f t="shared" si="3"/>
        <v>24</v>
      </c>
      <c r="M9" s="44" t="s">
        <v>151</v>
      </c>
      <c r="O9" s="140">
        <v>1</v>
      </c>
    </row>
    <row r="11" spans="1:16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6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  <c r="M12" s="55" t="s">
        <v>141</v>
      </c>
      <c r="N12" s="55" t="s">
        <v>145</v>
      </c>
      <c r="P12" s="142" t="s">
        <v>153</v>
      </c>
    </row>
    <row r="13" spans="1:16" ht="20.100000000000001" customHeight="1" x14ac:dyDescent="0.2">
      <c r="A13" s="95" t="s">
        <v>100</v>
      </c>
      <c r="B13" s="62" t="str">
        <f>VLOOKUP(LEFT(A13,2)&amp;RIGHT(A13,1),$H$12:$K$18,2,0)</f>
        <v>INTEL COMPUTER</v>
      </c>
      <c r="C13" s="62" t="str">
        <f>VLOOKUP(LEFT(A13,2)&amp;RIGHT(A13,1),$H$12:$K$18,3,0)</f>
        <v>BỘ</v>
      </c>
      <c r="D13" s="62">
        <v>10</v>
      </c>
      <c r="E13" s="62">
        <f>VLOOKUP(LEFT(A13,2)&amp;RIGHT(A13,1),$H$12:$K$18,4,0)</f>
        <v>580</v>
      </c>
      <c r="F13" s="62">
        <f>IF(D13&gt;40,70%,IF(AND(D13&gt;20,RIGHT(A13,1)="X",OR(LEFT(A13,2)="CP",LEFT(A13,2)="KB")),90%,100%))*D13*E13</f>
        <v>5800</v>
      </c>
      <c r="H13" s="96" t="s">
        <v>114</v>
      </c>
      <c r="I13" s="101" t="s">
        <v>7</v>
      </c>
      <c r="J13" s="102" t="s">
        <v>57</v>
      </c>
      <c r="K13" s="103">
        <v>580</v>
      </c>
      <c r="M13" s="44" t="s">
        <v>142</v>
      </c>
      <c r="N13" s="44" t="s">
        <v>146</v>
      </c>
      <c r="P13" s="142"/>
    </row>
    <row r="14" spans="1:16" ht="20.100000000000001" customHeight="1" x14ac:dyDescent="0.2">
      <c r="A14" s="95" t="s">
        <v>115</v>
      </c>
      <c r="B14" s="62" t="str">
        <f t="shared" ref="B14:B19" si="4">VLOOKUP(LEFT(A14,2)&amp;RIGHT(A14,1),$H$12:$K$18,2,0)</f>
        <v>GENIUS MOUSE</v>
      </c>
      <c r="C14" s="62" t="str">
        <f t="shared" ref="C14:C19" si="5">VLOOKUP(LEFT(A14,2)&amp;RIGHT(A14,1),$H$12:$K$18,3,0)</f>
        <v>CÁI</v>
      </c>
      <c r="D14" s="62">
        <v>20</v>
      </c>
      <c r="E14" s="62">
        <f t="shared" ref="E14:E19" si="6">VLOOKUP(LEFT(A14,2)&amp;RIGHT(A14,1),$H$12:$K$18,4,0)</f>
        <v>5</v>
      </c>
      <c r="F14" s="62">
        <f t="shared" ref="F14:F21" si="7">IF(D14&gt;40,70%,IF(AND(D14&gt;20,RIGHT(A14,1)="X",OR(LEFT(A14,2)="CP",LEFT(A14,2)="KB")),90%,100%))*D14*E14</f>
        <v>100</v>
      </c>
      <c r="H14" s="96" t="s">
        <v>116</v>
      </c>
      <c r="I14" s="101" t="s">
        <v>9</v>
      </c>
      <c r="J14" s="102" t="s">
        <v>58</v>
      </c>
      <c r="K14" s="103">
        <v>5</v>
      </c>
      <c r="M14" s="44" t="s">
        <v>143</v>
      </c>
      <c r="N14" s="44" t="s">
        <v>147</v>
      </c>
      <c r="O14" s="141" t="s">
        <v>152</v>
      </c>
      <c r="P14" s="142"/>
    </row>
    <row r="15" spans="1:16" ht="20.100000000000001" customHeight="1" x14ac:dyDescent="0.2">
      <c r="A15" s="95" t="s">
        <v>117</v>
      </c>
      <c r="B15" s="62" t="str">
        <f t="shared" si="4"/>
        <v>INTEL COMPUTER</v>
      </c>
      <c r="C15" s="62" t="str">
        <f t="shared" si="5"/>
        <v>BỘ</v>
      </c>
      <c r="D15" s="62">
        <v>15</v>
      </c>
      <c r="E15" s="62">
        <f t="shared" si="6"/>
        <v>580</v>
      </c>
      <c r="F15" s="62">
        <f t="shared" si="7"/>
        <v>8700</v>
      </c>
      <c r="H15" s="96" t="s">
        <v>118</v>
      </c>
      <c r="I15" s="101" t="s">
        <v>14</v>
      </c>
      <c r="J15" s="102" t="s">
        <v>58</v>
      </c>
      <c r="K15" s="103">
        <v>14</v>
      </c>
      <c r="M15" s="44" t="s">
        <v>144</v>
      </c>
      <c r="N15" s="44" t="s">
        <v>148</v>
      </c>
      <c r="O15" s="141"/>
      <c r="P15" s="142"/>
    </row>
    <row r="16" spans="1:16" ht="20.100000000000001" customHeight="1" x14ac:dyDescent="0.2">
      <c r="A16" s="95" t="s">
        <v>115</v>
      </c>
      <c r="B16" s="62" t="str">
        <f t="shared" si="4"/>
        <v>GENIUS MOUSE</v>
      </c>
      <c r="C16" s="62" t="str">
        <f t="shared" si="5"/>
        <v>CÁI</v>
      </c>
      <c r="D16" s="62">
        <v>50</v>
      </c>
      <c r="E16" s="62">
        <f t="shared" si="6"/>
        <v>5</v>
      </c>
      <c r="F16" s="62">
        <f t="shared" si="7"/>
        <v>175</v>
      </c>
      <c r="H16" s="96" t="s">
        <v>119</v>
      </c>
      <c r="I16" s="101" t="s">
        <v>7</v>
      </c>
      <c r="J16" s="102" t="s">
        <v>57</v>
      </c>
      <c r="K16" s="103">
        <v>565</v>
      </c>
    </row>
    <row r="17" spans="1:11" ht="20.100000000000001" customHeight="1" x14ac:dyDescent="0.2">
      <c r="A17" s="95" t="s">
        <v>120</v>
      </c>
      <c r="B17" s="62" t="str">
        <f t="shared" si="4"/>
        <v>WIN95 KEYBOARD</v>
      </c>
      <c r="C17" s="62" t="str">
        <f t="shared" si="5"/>
        <v>CÁI</v>
      </c>
      <c r="D17" s="62">
        <v>5</v>
      </c>
      <c r="E17" s="62">
        <f t="shared" si="6"/>
        <v>14</v>
      </c>
      <c r="F17" s="62">
        <f t="shared" si="7"/>
        <v>70</v>
      </c>
      <c r="H17" s="96" t="s">
        <v>121</v>
      </c>
      <c r="I17" s="101" t="s">
        <v>9</v>
      </c>
      <c r="J17" s="102" t="s">
        <v>58</v>
      </c>
      <c r="K17" s="103">
        <v>7</v>
      </c>
    </row>
    <row r="18" spans="1:11" ht="20.100000000000001" customHeight="1" thickBot="1" x14ac:dyDescent="0.25">
      <c r="A18" s="95" t="s">
        <v>122</v>
      </c>
      <c r="B18" s="62" t="str">
        <f t="shared" si="4"/>
        <v>INTEL COMPUTER</v>
      </c>
      <c r="C18" s="62" t="str">
        <f t="shared" si="5"/>
        <v>BỘ</v>
      </c>
      <c r="D18" s="62">
        <v>3</v>
      </c>
      <c r="E18" s="62">
        <f t="shared" si="6"/>
        <v>565</v>
      </c>
      <c r="F18" s="62">
        <f t="shared" si="7"/>
        <v>1695</v>
      </c>
      <c r="H18" s="98" t="s">
        <v>123</v>
      </c>
      <c r="I18" s="104" t="s">
        <v>14</v>
      </c>
      <c r="J18" s="105" t="s">
        <v>58</v>
      </c>
      <c r="K18" s="106">
        <v>12</v>
      </c>
    </row>
    <row r="19" spans="1:11" ht="20.100000000000001" customHeight="1" x14ac:dyDescent="0.2">
      <c r="A19" s="95" t="s">
        <v>120</v>
      </c>
      <c r="B19" s="62" t="str">
        <f t="shared" si="4"/>
        <v>WIN95 KEYBOARD</v>
      </c>
      <c r="C19" s="62" t="str">
        <f t="shared" si="5"/>
        <v>CÁI</v>
      </c>
      <c r="D19" s="62">
        <v>2</v>
      </c>
      <c r="E19" s="62">
        <f t="shared" si="6"/>
        <v>14</v>
      </c>
      <c r="F19" s="62">
        <f t="shared" si="7"/>
        <v>28</v>
      </c>
    </row>
    <row r="20" spans="1:11" s="55" customFormat="1" ht="20.100000000000001" customHeight="1" x14ac:dyDescent="0.2">
      <c r="F20" s="62"/>
    </row>
    <row r="21" spans="1:11" s="55" customFormat="1" ht="20.100000000000001" customHeight="1" x14ac:dyDescent="0.2">
      <c r="F21" s="62"/>
    </row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mergeCells count="4">
    <mergeCell ref="H1:K1"/>
    <mergeCell ref="H11:K11"/>
    <mergeCell ref="O14:O15"/>
    <mergeCell ref="P12:P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65020"/>
  <sheetViews>
    <sheetView zoomScale="86" zoomScaleNormal="86" workbookViewId="0">
      <selection activeCell="B3" sqref="B3"/>
    </sheetView>
  </sheetViews>
  <sheetFormatPr defaultColWidth="9" defaultRowHeight="21.95" customHeight="1" x14ac:dyDescent="0.2"/>
  <cols>
    <col min="1" max="1" width="10.625" style="9" customWidth="1"/>
    <col min="2" max="2" width="12" style="9" bestFit="1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/>
      <c r="C3" s="14"/>
      <c r="D3" s="14">
        <v>10</v>
      </c>
      <c r="E3" s="14"/>
      <c r="F3" s="14"/>
      <c r="H3" s="80" t="s">
        <v>6</v>
      </c>
      <c r="I3" s="8" t="s">
        <v>7</v>
      </c>
      <c r="J3" s="9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/>
      <c r="C4" s="14"/>
      <c r="D4" s="14">
        <v>20</v>
      </c>
      <c r="E4" s="14"/>
      <c r="F4" s="14"/>
      <c r="H4" s="80" t="s">
        <v>8</v>
      </c>
      <c r="I4" s="8" t="s">
        <v>9</v>
      </c>
      <c r="J4" s="9" t="s">
        <v>58</v>
      </c>
      <c r="K4" s="8">
        <v>5</v>
      </c>
      <c r="L4" s="81">
        <v>7</v>
      </c>
    </row>
    <row r="5" spans="1:12" ht="21.95" customHeight="1" thickBot="1" x14ac:dyDescent="0.3">
      <c r="A5" s="46" t="s">
        <v>76</v>
      </c>
      <c r="B5" s="14"/>
      <c r="C5" s="14"/>
      <c r="D5" s="14">
        <v>15</v>
      </c>
      <c r="E5" s="14"/>
      <c r="F5" s="14"/>
      <c r="H5" s="82" t="s">
        <v>13</v>
      </c>
      <c r="I5" s="10" t="s">
        <v>14</v>
      </c>
      <c r="J5" s="11" t="s">
        <v>58</v>
      </c>
      <c r="K5" s="10">
        <v>12</v>
      </c>
      <c r="L5" s="83">
        <v>14</v>
      </c>
    </row>
    <row r="6" spans="1:12" ht="21.95" customHeight="1" x14ac:dyDescent="0.25">
      <c r="A6" s="46" t="s">
        <v>101</v>
      </c>
      <c r="B6" s="14"/>
      <c r="C6" s="14"/>
      <c r="D6" s="14">
        <v>50</v>
      </c>
      <c r="E6" s="14"/>
      <c r="F6" s="14"/>
    </row>
    <row r="7" spans="1:12" ht="21.95" customHeight="1" x14ac:dyDescent="0.25">
      <c r="A7" s="46" t="s">
        <v>102</v>
      </c>
      <c r="B7" s="14"/>
      <c r="C7" s="14"/>
      <c r="D7" s="14">
        <v>5</v>
      </c>
      <c r="E7" s="14"/>
      <c r="F7" s="14"/>
    </row>
    <row r="8" spans="1:12" ht="21.95" customHeight="1" x14ac:dyDescent="0.25">
      <c r="A8" s="46" t="s">
        <v>103</v>
      </c>
      <c r="B8" s="14"/>
      <c r="C8" s="14"/>
      <c r="D8" s="14">
        <v>3</v>
      </c>
      <c r="E8" s="14"/>
      <c r="F8" s="14"/>
    </row>
    <row r="9" spans="1:12" ht="21.95" customHeight="1" x14ac:dyDescent="0.25">
      <c r="A9" s="46" t="s">
        <v>102</v>
      </c>
      <c r="B9" s="14"/>
      <c r="C9" s="14"/>
      <c r="D9" s="14">
        <v>2</v>
      </c>
      <c r="E9" s="14"/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/>
      <c r="C14" s="14"/>
      <c r="D14" s="120">
        <v>10</v>
      </c>
      <c r="E14" s="14"/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/>
      <c r="C15" s="14"/>
      <c r="D15" s="120">
        <v>20</v>
      </c>
      <c r="E15" s="14"/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/>
      <c r="C16" s="14"/>
      <c r="D16" s="120">
        <v>15</v>
      </c>
      <c r="E16" s="14"/>
      <c r="F16" s="14"/>
      <c r="H16" s="82" t="s">
        <v>26</v>
      </c>
      <c r="I16" s="10" t="s">
        <v>14</v>
      </c>
      <c r="J16" s="85" t="s">
        <v>58</v>
      </c>
    </row>
    <row r="17" spans="1:14" ht="27.75" customHeight="1" x14ac:dyDescent="0.2">
      <c r="A17" s="119" t="s">
        <v>101</v>
      </c>
      <c r="B17" s="14"/>
      <c r="C17" s="14"/>
      <c r="D17" s="120">
        <v>50</v>
      </c>
      <c r="E17" s="14"/>
      <c r="F17" s="14"/>
    </row>
    <row r="18" spans="1:14" ht="27.75" customHeight="1" thickBot="1" x14ac:dyDescent="0.3">
      <c r="A18" s="119" t="s">
        <v>102</v>
      </c>
      <c r="B18" s="14"/>
      <c r="C18" s="14"/>
      <c r="D18" s="120">
        <v>5</v>
      </c>
      <c r="E18" s="14"/>
      <c r="F18" s="14"/>
      <c r="H18" s="86" t="s">
        <v>106</v>
      </c>
      <c r="I18" s="4"/>
      <c r="J18" s="4"/>
      <c r="K18" s="86" t="s">
        <v>107</v>
      </c>
      <c r="L18" s="4"/>
    </row>
    <row r="19" spans="1:14" ht="27.75" customHeight="1" thickBot="1" x14ac:dyDescent="0.25">
      <c r="A19" s="119" t="s">
        <v>103</v>
      </c>
      <c r="B19" s="14"/>
      <c r="C19" s="14"/>
      <c r="D19" s="120">
        <v>3</v>
      </c>
      <c r="E19" s="14"/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14" ht="27.75" customHeight="1" x14ac:dyDescent="0.25">
      <c r="A20" s="119" t="s">
        <v>102</v>
      </c>
      <c r="B20" s="14"/>
      <c r="C20" s="14"/>
      <c r="D20" s="120">
        <v>2</v>
      </c>
      <c r="E20" s="14"/>
      <c r="F20" s="14"/>
      <c r="H20" s="87" t="s">
        <v>13</v>
      </c>
      <c r="I20" s="88">
        <v>12</v>
      </c>
      <c r="K20" s="89" t="s">
        <v>6</v>
      </c>
      <c r="L20" s="84">
        <v>580</v>
      </c>
    </row>
    <row r="21" spans="1:1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1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14" s="4" customFormat="1" ht="21.95" customHeight="1" x14ac:dyDescent="0.2"/>
    <row r="25" spans="1:1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1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1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1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1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1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1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1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01</cp:lastModifiedBy>
  <dcterms:created xsi:type="dcterms:W3CDTF">1998-12-11T06:57:03Z</dcterms:created>
  <dcterms:modified xsi:type="dcterms:W3CDTF">2024-03-10T03:01:42Z</dcterms:modified>
</cp:coreProperties>
</file>