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BD2AD209-0D5E-45D2-BF17-EAC613001127}" xr6:coauthVersionLast="46" xr6:coauthVersionMax="46" xr10:uidLastSave="{00000000-0000-0000-0000-000000000000}"/>
  <bookViews>
    <workbookView xWindow="-120" yWindow="-120" windowWidth="29040" windowHeight="15840" tabRatio="601" activeTab="1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3" i="7" l="1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M5" i="6"/>
  <c r="E4" i="8"/>
  <c r="E5" i="8"/>
  <c r="E6" i="8"/>
  <c r="E7" i="8"/>
  <c r="E8" i="8"/>
  <c r="E9" i="8"/>
  <c r="E3" i="8"/>
  <c r="D28" i="8"/>
  <c r="D29" i="8"/>
  <c r="D30" i="8"/>
  <c r="D31" i="8"/>
  <c r="D32" i="8"/>
  <c r="D33" i="8"/>
  <c r="D27" i="8"/>
  <c r="E15" i="8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D28" i="6"/>
  <c r="D29" i="6"/>
  <c r="D30" i="6"/>
  <c r="D31" i="6"/>
  <c r="D27" i="6"/>
  <c r="E22" i="6"/>
  <c r="E17" i="6"/>
  <c r="E18" i="6"/>
  <c r="E19" i="6"/>
  <c r="E20" i="6"/>
  <c r="E21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7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<sst xmlns="http://schemas.openxmlformats.org/spreadsheetml/2006/main" count="339" uniqueCount="141">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</sst>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3" fontId="9" fillId="0" borderId="0" xfId="0" applyNumberFormat="1" applyFont="1"/>
    <xf numFmtId="9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1"/>
  <sheetViews>
    <sheetView topLeftCell="A19" workbookViewId="0">
      <selection activeCell="C36" sqref="C3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4" s="55" customFormat="1" ht="20.100000000000001" customHeight="1" x14ac:dyDescent="0.2"/>
    <row r="2" spans="1:14" s="55" customFormat="1" ht="20.100000000000001" customHeight="1" x14ac:dyDescent="0.2">
      <c r="A2" s="56" t="s">
        <v>52</v>
      </c>
    </row>
    <row r="3" spans="1:14" s="55" customFormat="1" ht="20.100000000000001" customHeight="1" x14ac:dyDescent="0.25">
      <c r="A3" s="57" t="s">
        <v>124</v>
      </c>
      <c r="B3" s="58"/>
      <c r="C3" s="58"/>
      <c r="E3" s="59"/>
    </row>
    <row r="4" spans="1:14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  <c r="M4" s="140">
        <v>100000</v>
      </c>
      <c r="N4" s="141">
        <v>1</v>
      </c>
    </row>
    <row r="5" spans="1:14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  <c r="M5" s="55">
        <f>100000*80/100</f>
        <v>80000</v>
      </c>
      <c r="N5" s="141">
        <v>0.8</v>
      </c>
    </row>
    <row r="6" spans="1:14" ht="20.100000000000001" customHeight="1" x14ac:dyDescent="0.2">
      <c r="A6" s="61" t="s">
        <v>6</v>
      </c>
      <c r="B6" s="44" t="str">
        <f>VLOOKUP(A6,$H$6:$K$9,2,0)</f>
        <v>INTEL COMPUTER</v>
      </c>
      <c r="C6" s="62" t="str">
        <f>VLOOKUP(A6,$H$6:$K$9,3,0)</f>
        <v>BỘ</v>
      </c>
      <c r="D6" s="62">
        <v>10</v>
      </c>
      <c r="E6" s="62">
        <f>VLOOKUP(A6,$H$6:$K$9,4,0)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4" ht="20.100000000000001" customHeight="1" x14ac:dyDescent="0.2">
      <c r="A7" s="61" t="s">
        <v>8</v>
      </c>
      <c r="B7" s="44" t="str">
        <f t="shared" ref="B7:B12" si="0">VLOOKUP(A7,$H$6:$K$9,2,0)</f>
        <v>GENIUS MOUSE</v>
      </c>
      <c r="C7" s="62" t="str">
        <f t="shared" ref="C7:C12" si="1">VLOOKUP(A7,$H$6:$K$9,3,0)</f>
        <v>CÁI</v>
      </c>
      <c r="D7" s="62">
        <v>20</v>
      </c>
      <c r="E7" s="62">
        <f t="shared" ref="E7:E12" si="2">VLOOKUP(A7,$H$6:$K$9,4,0)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4" ht="20.100000000000001" customHeight="1" x14ac:dyDescent="0.2">
      <c r="A8" s="61" t="s">
        <v>10</v>
      </c>
      <c r="B8" s="44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4" ht="20.100000000000001" customHeight="1" thickBot="1" x14ac:dyDescent="0.25">
      <c r="A9" s="61" t="s">
        <v>8</v>
      </c>
      <c r="B9" s="44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4" ht="20.100000000000001" customHeight="1" x14ac:dyDescent="0.2">
      <c r="A10" s="61" t="s">
        <v>13</v>
      </c>
      <c r="B10" s="44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4" ht="20.100000000000001" customHeight="1" x14ac:dyDescent="0.2">
      <c r="A11" s="61" t="s">
        <v>6</v>
      </c>
      <c r="B11" s="44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4" ht="20.100000000000001" customHeight="1" x14ac:dyDescent="0.2">
      <c r="A12" s="61" t="s">
        <v>13</v>
      </c>
      <c r="B12" s="44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4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4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4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D16*E16*IF(D16&gt;20%,80%,100%)</f>
        <v>4520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D17*E17*IF(D17&gt;20%,80%,100%)</f>
        <v>80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3888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48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1356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>HLOOKUP(A22,$H$15:$L$18,4,0)</f>
        <v>12</v>
      </c>
      <c r="F22" s="131">
        <f t="shared" si="7"/>
        <v>19.200000000000003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VLOOKUP(A27,$H$26:$I$30,2,1)</f>
        <v>Yếu</v>
      </c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VLOOKUP(A28,$H$26:$I$30,2,1)</f>
        <v>Yếu</v>
      </c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Yếu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Yếu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Yếu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/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/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/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/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/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/>
      <c r="H41" s="117">
        <v>39918</v>
      </c>
      <c r="I41" s="67">
        <v>195</v>
      </c>
    </row>
  </sheetData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tabSelected="1" zoomScaleNormal="100" workbookViewId="0">
      <selection activeCell="F3" sqref="F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 t="b">
        <f>D3*E3&gt;20%</f>
        <v>1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/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/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/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/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/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/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VLOOKUP(LEFT(A13,2)&amp;RIGHT(A13,1),$H$13:$K$18,2,0)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/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3">VLOOKUP(LEFT(A14,2)&amp;RIGHT(A14,1),$H$12:$K$18,2,0)</f>
        <v>GENIUS MOUSE</v>
      </c>
      <c r="C14" s="62" t="str">
        <f t="shared" ref="C14:C19" si="4">VLOOKUP(LEFT(A14,2)&amp;RIGHT(A14,1),$H$12:$K$18,3,0)</f>
        <v>CÁI</v>
      </c>
      <c r="D14" s="62">
        <v>20</v>
      </c>
      <c r="E14" s="62">
        <f t="shared" ref="E14:E19" si="5">VLOOKUP(LEFT(A14,2)&amp;RIGHT(A14,1),$H$12:$K$18,4,0)</f>
        <v>5</v>
      </c>
      <c r="F14" s="62"/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3"/>
        <v>INTEL COMPUTER</v>
      </c>
      <c r="C15" s="62" t="str">
        <f t="shared" si="4"/>
        <v>BỘ</v>
      </c>
      <c r="D15" s="62">
        <v>15</v>
      </c>
      <c r="E15" s="62">
        <f t="shared" si="5"/>
        <v>580</v>
      </c>
      <c r="F15" s="62"/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3"/>
        <v>GENIUS MOUSE</v>
      </c>
      <c r="C16" s="62" t="str">
        <f t="shared" si="4"/>
        <v>CÁI</v>
      </c>
      <c r="D16" s="62">
        <v>50</v>
      </c>
      <c r="E16" s="62">
        <f t="shared" si="5"/>
        <v>5</v>
      </c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3"/>
        <v>WIN95 KEYBOARD</v>
      </c>
      <c r="C17" s="62" t="str">
        <f t="shared" si="4"/>
        <v>CÁI</v>
      </c>
      <c r="D17" s="62">
        <v>5</v>
      </c>
      <c r="E17" s="62">
        <f t="shared" si="5"/>
        <v>14</v>
      </c>
      <c r="F17" s="62"/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3"/>
        <v>INTEL COMPUTER</v>
      </c>
      <c r="C18" s="62" t="str">
        <f t="shared" si="4"/>
        <v>BỘ</v>
      </c>
      <c r="D18" s="62">
        <v>3</v>
      </c>
      <c r="E18" s="62">
        <f t="shared" si="5"/>
        <v>565</v>
      </c>
      <c r="F18" s="62"/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3"/>
        <v>WIN95 KEYBOARD</v>
      </c>
      <c r="C19" s="62" t="str">
        <f t="shared" si="4"/>
        <v>CÁI</v>
      </c>
      <c r="D19" s="62">
        <v>2</v>
      </c>
      <c r="E19" s="62">
        <f t="shared" si="5"/>
        <v>14</v>
      </c>
      <c r="F19" s="62"/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zoomScale="85" zoomScaleNormal="85" workbookViewId="0">
      <selection activeCell="E3" sqref="E3:E9"/>
    </sheetView>
  </sheetViews>
  <sheetFormatPr defaultColWidth="9" defaultRowHeight="21.95" customHeight="1" x14ac:dyDescent="0.2"/>
  <cols>
    <col min="1" max="1" width="10.625" style="9" customWidth="1"/>
    <col min="2" max="2" width="26.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VLOOKUP(LEFT(A3,4),$H$2:$L$5,IF(RIGHT(A3,1)="N",4,5),0)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VLOOKUP(LEFT(A4,4),$H$2:$L$5,IF(RIGHT(A4,1)="N",4,5),0)</f>
        <v>5</v>
      </c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/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>
        <f>VLOOKUP(LEFT(A14,4),IF(RIGHT(A14,1)="N",$H$19:$I$22,$K$19:$L$22),2,0)</f>
        <v>580</v>
      </c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3">VLOOKUP(LEFT(A15,2),$H$13:$J$16,2,0)</f>
        <v>GENIUS MOUSE</v>
      </c>
      <c r="C15" s="14" t="str">
        <f t="shared" ref="C15:C20" si="4">VLOOKUP(LEFT(A15,2),$H$13:$J$16,3,0)</f>
        <v>CÁI</v>
      </c>
      <c r="D15" s="120">
        <v>20</v>
      </c>
      <c r="E15" s="14">
        <f t="shared" ref="E15:E20" si="5">VLOOKUP(LEFT(A15,4),IF(RIGHT(A15,1)="N",$H$19:$I$22,$K$19:$L$22),2,0)</f>
        <v>5</v>
      </c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3"/>
        <v>INTEL COMPUTER</v>
      </c>
      <c r="C16" s="14" t="str">
        <f t="shared" si="4"/>
        <v>BỘ</v>
      </c>
      <c r="D16" s="120">
        <v>15</v>
      </c>
      <c r="E16" s="14">
        <f t="shared" si="5"/>
        <v>580</v>
      </c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3"/>
        <v>GENIUS MOUSE</v>
      </c>
      <c r="C17" s="14" t="str">
        <f t="shared" si="4"/>
        <v>CÁI</v>
      </c>
      <c r="D17" s="120">
        <v>50</v>
      </c>
      <c r="E17" s="14">
        <f t="shared" si="5"/>
        <v>5</v>
      </c>
      <c r="F17" s="14"/>
    </row>
    <row r="18" spans="1:14" ht="27.75" customHeight="1" thickBot="1" x14ac:dyDescent="0.3">
      <c r="A18" s="119" t="s">
        <v>102</v>
      </c>
      <c r="B18" s="14" t="str">
        <f t="shared" si="3"/>
        <v>WIN95 KEYBOARD</v>
      </c>
      <c r="C18" s="14" t="str">
        <f t="shared" si="4"/>
        <v>CÁI</v>
      </c>
      <c r="D18" s="120">
        <v>5</v>
      </c>
      <c r="E18" s="14">
        <f t="shared" si="5"/>
        <v>14</v>
      </c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3"/>
        <v>INTEL COMPUTER</v>
      </c>
      <c r="C19" s="14" t="str">
        <f t="shared" si="4"/>
        <v>BỘ</v>
      </c>
      <c r="D19" s="120">
        <v>3</v>
      </c>
      <c r="E19" s="14">
        <f t="shared" si="5"/>
        <v>565</v>
      </c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3"/>
        <v>WIN95 KEYBOARD</v>
      </c>
      <c r="C20" s="14" t="str">
        <f t="shared" si="4"/>
        <v>CÁI</v>
      </c>
      <c r="D20" s="120">
        <v>2</v>
      </c>
      <c r="E20" s="14">
        <f t="shared" si="5"/>
        <v>14</v>
      </c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VLOOKUP(LEFT(A27,2)&amp;RIGHT(A27,1),$H$26:$N$33,2,0)</f>
        <v>580</v>
      </c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6">VLOOKUP(LEFT(A28,2)&amp;RIGHT(A28,1),$H$26:$N$33,2,0)</f>
        <v>5</v>
      </c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6"/>
        <v>580</v>
      </c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6"/>
        <v>5</v>
      </c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6"/>
        <v>14</v>
      </c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6"/>
        <v>565</v>
      </c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6"/>
        <v>14</v>
      </c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05</cp:lastModifiedBy>
  <dcterms:created xsi:type="dcterms:W3CDTF">1998-12-11T06:57:03Z</dcterms:created>
  <dcterms:modified xsi:type="dcterms:W3CDTF">2024-03-16T03:06:18Z</dcterms:modified>
</cp:coreProperties>
</file>