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-105" windowWidth="23250" windowHeight="12570" activeTab="2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E23" i="6" l="1"/>
  <c r="E22" i="6"/>
  <c r="E18" i="8"/>
  <c r="E17" i="8"/>
  <c r="E16" i="8"/>
  <c r="H5" i="8"/>
  <c r="H6" i="8"/>
  <c r="H7" i="8"/>
  <c r="H8" i="8"/>
  <c r="H9" i="8"/>
  <c r="H10" i="8"/>
  <c r="H11" i="8"/>
  <c r="I9" i="8" s="1"/>
  <c r="H12" i="8"/>
  <c r="H4" i="8"/>
  <c r="G5" i="8"/>
  <c r="G6" i="8"/>
  <c r="G7" i="8"/>
  <c r="G8" i="8"/>
  <c r="G9" i="8"/>
  <c r="G10" i="8"/>
  <c r="G11" i="8"/>
  <c r="G12" i="8"/>
  <c r="G4" i="8"/>
  <c r="E3" i="4"/>
  <c r="F3" i="4" s="1"/>
  <c r="G4" i="4"/>
  <c r="G5" i="4"/>
  <c r="G6" i="4"/>
  <c r="G7" i="4"/>
  <c r="G8" i="4"/>
  <c r="G9" i="4"/>
  <c r="F6" i="4"/>
  <c r="F7" i="4"/>
  <c r="E4" i="4"/>
  <c r="F4" i="4" s="1"/>
  <c r="E5" i="4"/>
  <c r="F5" i="4" s="1"/>
  <c r="E6" i="4"/>
  <c r="E7" i="4"/>
  <c r="E8" i="4"/>
  <c r="F8" i="4" s="1"/>
  <c r="E9" i="4"/>
  <c r="F9" i="4" s="1"/>
  <c r="E21" i="6"/>
  <c r="D4" i="4"/>
  <c r="D5" i="4"/>
  <c r="D6" i="4"/>
  <c r="D7" i="4"/>
  <c r="D8" i="4"/>
  <c r="D9" i="4"/>
  <c r="D3" i="4"/>
  <c r="E20" i="6"/>
  <c r="E19" i="6"/>
  <c r="E18" i="6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3" i="4" l="1"/>
  <c r="C4" i="4" l="1"/>
  <c r="C5" i="4"/>
  <c r="C6" i="4"/>
  <c r="C7" i="4"/>
  <c r="C8" i="4"/>
  <c r="C9" i="4"/>
  <c r="C3" i="4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<sst xmlns="http://schemas.openxmlformats.org/spreadsheetml/2006/main" count="108" uniqueCount="86">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</sst>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#,##0\ &quot;đồng&quot;"/>
    <numFmt numFmtId="170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21" fillId="0" borderId="2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3" fontId="20" fillId="4" borderId="2" xfId="0" applyNumberFormat="1" applyFont="1" applyFill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  <xf numFmtId="3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170" fontId="21" fillId="0" borderId="2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.7109375" style="15" bestFit="1" customWidth="1"/>
    <col min="9" max="9" width="14.28515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42" t="s">
        <v>61</v>
      </c>
      <c r="H3" s="42" t="s">
        <v>62</v>
      </c>
      <c r="I3" s="42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8">
        <v>35530</v>
      </c>
      <c r="E4" s="48">
        <v>35550</v>
      </c>
      <c r="F4" s="30">
        <f>E4-D4+1</f>
        <v>21</v>
      </c>
      <c r="G4" s="43">
        <f>F4*F$2</f>
        <v>3150000</v>
      </c>
      <c r="H4" s="44">
        <f>G4*20%</f>
        <v>630000</v>
      </c>
      <c r="I4" s="44">
        <f>G4+H4</f>
        <v>3780000</v>
      </c>
      <c r="J4" s="31"/>
    </row>
    <row r="5" spans="1:10" x14ac:dyDescent="0.2">
      <c r="A5" s="20">
        <v>2</v>
      </c>
      <c r="B5" s="21">
        <v>2</v>
      </c>
      <c r="C5" s="20" t="s">
        <v>80</v>
      </c>
      <c r="D5" s="48">
        <v>35521</v>
      </c>
      <c r="E5" s="48">
        <v>35540</v>
      </c>
      <c r="F5" s="30">
        <f t="shared" ref="F5:F8" si="0">E5-D5+1</f>
        <v>20</v>
      </c>
      <c r="G5" s="43">
        <f t="shared" ref="G5:G8" si="1">F5*F$2</f>
        <v>3000000</v>
      </c>
      <c r="H5" s="44">
        <f t="shared" ref="H5:H8" si="2">G5*20%</f>
        <v>600000</v>
      </c>
      <c r="I5" s="44">
        <f t="shared" ref="I5:I8" si="3">G5+H5</f>
        <v>3600000</v>
      </c>
      <c r="J5" s="32"/>
    </row>
    <row r="6" spans="1:10" x14ac:dyDescent="0.2">
      <c r="A6" s="20">
        <v>3</v>
      </c>
      <c r="B6" s="21">
        <v>3</v>
      </c>
      <c r="C6" s="20" t="s">
        <v>81</v>
      </c>
      <c r="D6" s="48">
        <v>35521</v>
      </c>
      <c r="E6" s="48">
        <v>35525</v>
      </c>
      <c r="F6" s="30">
        <f t="shared" si="0"/>
        <v>5</v>
      </c>
      <c r="G6" s="43">
        <f t="shared" si="1"/>
        <v>750000</v>
      </c>
      <c r="H6" s="44">
        <f t="shared" si="2"/>
        <v>150000</v>
      </c>
      <c r="I6" s="44">
        <f t="shared" si="3"/>
        <v>900000</v>
      </c>
      <c r="J6" s="32"/>
    </row>
    <row r="7" spans="1:10" x14ac:dyDescent="0.2">
      <c r="A7" s="20">
        <v>4</v>
      </c>
      <c r="B7" s="21">
        <v>4</v>
      </c>
      <c r="C7" s="20" t="s">
        <v>82</v>
      </c>
      <c r="D7" s="48">
        <v>35540</v>
      </c>
      <c r="E7" s="48">
        <v>35545</v>
      </c>
      <c r="F7" s="30">
        <f t="shared" si="0"/>
        <v>6</v>
      </c>
      <c r="G7" s="43">
        <f t="shared" si="1"/>
        <v>900000</v>
      </c>
      <c r="H7" s="44">
        <f t="shared" si="2"/>
        <v>180000</v>
      </c>
      <c r="I7" s="44">
        <f t="shared" si="3"/>
        <v>1080000</v>
      </c>
      <c r="J7" s="32"/>
    </row>
    <row r="8" spans="1:10" x14ac:dyDescent="0.2">
      <c r="A8" s="20">
        <v>5</v>
      </c>
      <c r="B8" s="21">
        <v>5</v>
      </c>
      <c r="C8" s="20" t="s">
        <v>83</v>
      </c>
      <c r="D8" s="48">
        <v>35545</v>
      </c>
      <c r="E8" s="48">
        <v>35552</v>
      </c>
      <c r="F8" s="30">
        <f t="shared" si="0"/>
        <v>8</v>
      </c>
      <c r="G8" s="43">
        <f t="shared" si="1"/>
        <v>1200000</v>
      </c>
      <c r="H8" s="44">
        <f t="shared" si="2"/>
        <v>240000</v>
      </c>
      <c r="I8" s="44">
        <f t="shared" si="3"/>
        <v>1440000</v>
      </c>
      <c r="J8" s="32"/>
    </row>
    <row r="10" spans="1:10" ht="15" customHeight="1" x14ac:dyDescent="0.2">
      <c r="A10" s="22" t="s">
        <v>64</v>
      </c>
      <c r="B10" s="22"/>
      <c r="C10" s="22"/>
      <c r="D10" s="22"/>
      <c r="F10" s="34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5"/>
      <c r="G11" s="45">
        <f>SUM(G4:G8)</f>
        <v>9000000</v>
      </c>
      <c r="H11" s="45">
        <f>SUM(H4:H8)</f>
        <v>1800000</v>
      </c>
      <c r="I11" s="46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COUNTA(C4:C8)</f>
        <v>5</v>
      </c>
    </row>
    <row r="19" spans="1:5" x14ac:dyDescent="0.2">
      <c r="B19" s="24" t="s">
        <v>74</v>
      </c>
      <c r="C19" s="25"/>
      <c r="D19" s="26"/>
      <c r="E19" s="47">
        <f>MAX(I4:I8)</f>
        <v>3780000</v>
      </c>
    </row>
    <row r="20" spans="1:5" x14ac:dyDescent="0.2">
      <c r="B20" s="24" t="s">
        <v>75</v>
      </c>
      <c r="C20" s="25"/>
      <c r="D20" s="26"/>
      <c r="E20" s="47">
        <f>MIN(I4:I9)</f>
        <v>900000</v>
      </c>
    </row>
    <row r="21" spans="1:5" x14ac:dyDescent="0.2">
      <c r="B21" s="24" t="s">
        <v>76</v>
      </c>
      <c r="C21" s="25"/>
      <c r="D21" s="26"/>
      <c r="E21" s="47">
        <f>AVERAGE(I4:I8)</f>
        <v>2160000</v>
      </c>
    </row>
    <row r="22" spans="1:5" x14ac:dyDescent="0.2">
      <c r="B22" s="24" t="s">
        <v>84</v>
      </c>
      <c r="C22" s="25"/>
      <c r="D22" s="26"/>
      <c r="E22" s="47">
        <f>SMALL(I4:I8,2)</f>
        <v>1080000</v>
      </c>
    </row>
    <row r="23" spans="1:5" x14ac:dyDescent="0.2">
      <c r="B23" s="24" t="s">
        <v>85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6" t="s">
        <v>6</v>
      </c>
      <c r="B1" s="36"/>
      <c r="C1" s="36"/>
      <c r="D1" s="36"/>
      <c r="E1" s="36"/>
      <c r="F1" s="36"/>
      <c r="G1" s="36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29" t="str">
        <f>RIGHT(B3,LEN(B3)-2)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29" t="str">
        <f t="shared" ref="E4:E9" si="2">RIGHT(B4,LEN(B4)-2)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29" t="str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29" t="str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29" t="str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29" t="str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29" t="str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19" sqref="H19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9" ht="23.25" x14ac:dyDescent="0.35">
      <c r="A1" s="39" t="s">
        <v>20</v>
      </c>
      <c r="B1" s="39"/>
      <c r="C1" s="39"/>
      <c r="D1" s="39"/>
      <c r="E1" s="39"/>
      <c r="F1" s="39"/>
      <c r="G1" s="39"/>
      <c r="H1" s="39"/>
    </row>
    <row r="2" spans="1:9" x14ac:dyDescent="0.2">
      <c r="A2" s="37" t="s">
        <v>0</v>
      </c>
      <c r="B2" s="37" t="s">
        <v>21</v>
      </c>
      <c r="C2" s="37" t="s">
        <v>22</v>
      </c>
      <c r="D2" s="37" t="s">
        <v>23</v>
      </c>
      <c r="E2" s="40" t="s">
        <v>24</v>
      </c>
      <c r="F2" s="41"/>
      <c r="G2" s="37" t="s">
        <v>27</v>
      </c>
      <c r="H2" s="37" t="s">
        <v>28</v>
      </c>
    </row>
    <row r="3" spans="1:9" x14ac:dyDescent="0.2">
      <c r="A3" s="38"/>
      <c r="B3" s="38"/>
      <c r="C3" s="38"/>
      <c r="D3" s="38"/>
      <c r="E3" s="8" t="s">
        <v>25</v>
      </c>
      <c r="F3" s="8" t="s">
        <v>26</v>
      </c>
      <c r="G3" s="38"/>
      <c r="H3" s="38"/>
    </row>
    <row r="4" spans="1:9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9">
        <f>F4-E4</f>
        <v>0.13219907407407405</v>
      </c>
      <c r="H4" s="11">
        <f>RANK(G4,G$4:G$12,0)</f>
        <v>3</v>
      </c>
    </row>
    <row r="5" spans="1:9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9">
        <f t="shared" ref="G5:G12" si="0">F5-E5</f>
        <v>0.13082175925925921</v>
      </c>
      <c r="H5" s="11">
        <f t="shared" ref="H5:H12" si="1">RANK(G5,G$4:G$12,0)</f>
        <v>4</v>
      </c>
    </row>
    <row r="6" spans="1:9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9">
        <f t="shared" si="0"/>
        <v>0.14033564814814814</v>
      </c>
      <c r="H6" s="11">
        <f t="shared" si="1"/>
        <v>1</v>
      </c>
    </row>
    <row r="7" spans="1:9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9">
        <f t="shared" si="0"/>
        <v>0.12387731481481479</v>
      </c>
      <c r="H7" s="11">
        <f t="shared" si="1"/>
        <v>5</v>
      </c>
    </row>
    <row r="8" spans="1:9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9">
        <f t="shared" si="0"/>
        <v>0.11708333333333332</v>
      </c>
      <c r="H8" s="11">
        <f t="shared" si="1"/>
        <v>9</v>
      </c>
    </row>
    <row r="9" spans="1:9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9">
        <f t="shared" si="0"/>
        <v>0.11749999999999999</v>
      </c>
      <c r="H9" s="11">
        <f t="shared" si="1"/>
        <v>8</v>
      </c>
      <c r="I9" s="11">
        <f>RANK(H9,H9:H17,0)</f>
        <v>1</v>
      </c>
    </row>
    <row r="10" spans="1:9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9">
        <f t="shared" si="0"/>
        <v>0.13282407407407409</v>
      </c>
      <c r="H10" s="11">
        <f t="shared" si="1"/>
        <v>2</v>
      </c>
    </row>
    <row r="11" spans="1:9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9">
        <f t="shared" si="0"/>
        <v>0.12167824074074074</v>
      </c>
      <c r="H11" s="11">
        <f t="shared" si="1"/>
        <v>6</v>
      </c>
    </row>
    <row r="12" spans="1:9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9">
        <f t="shared" si="0"/>
        <v>0.12065972222222221</v>
      </c>
      <c r="H12" s="11">
        <f t="shared" si="1"/>
        <v>7</v>
      </c>
    </row>
    <row r="14" spans="1:9" x14ac:dyDescent="0.2">
      <c r="A14" s="1" t="s">
        <v>1</v>
      </c>
      <c r="D14" s="1" t="s">
        <v>41</v>
      </c>
    </row>
    <row r="15" spans="1:9" x14ac:dyDescent="0.2">
      <c r="A15" s="9" t="s">
        <v>22</v>
      </c>
      <c r="B15" s="9" t="s">
        <v>23</v>
      </c>
      <c r="D15" s="9"/>
      <c r="E15" s="9" t="s">
        <v>43</v>
      </c>
    </row>
    <row r="16" spans="1:9" x14ac:dyDescent="0.2">
      <c r="A16" s="4" t="s">
        <v>2</v>
      </c>
      <c r="B16" s="2" t="s">
        <v>38</v>
      </c>
      <c r="D16" s="10" t="s">
        <v>50</v>
      </c>
      <c r="E16" s="50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9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2024-02-25T02:57:01Z</dcterms:modified>
</cp:coreProperties>
</file>