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149E267-B102-482A-93AD-3B63B23D55C7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4" i="8"/>
  <c r="J5" i="6"/>
  <c r="J6" i="6"/>
  <c r="J7" i="6"/>
  <c r="J8" i="6"/>
  <c r="J4" i="6"/>
  <c r="E23" i="6"/>
  <c r="E22" i="6"/>
  <c r="E21" i="6"/>
  <c r="E3" i="4"/>
  <c r="G3" i="4" s="1"/>
  <c r="E18" i="8"/>
  <c r="E17" i="8"/>
  <c r="E16" i="8"/>
  <c r="G5" i="8"/>
  <c r="G6" i="8"/>
  <c r="G7" i="8"/>
  <c r="G8" i="8"/>
  <c r="G9" i="8"/>
  <c r="G10" i="8"/>
  <c r="G11" i="8"/>
  <c r="G12" i="8"/>
  <c r="G4" i="8"/>
  <c r="G4" i="4"/>
  <c r="G5" i="4"/>
  <c r="G6" i="4"/>
  <c r="G7" i="4"/>
  <c r="G8" i="4"/>
  <c r="G9" i="4"/>
  <c r="F4" i="4"/>
  <c r="F5" i="4"/>
  <c r="F6" i="4"/>
  <c r="F7" i="4"/>
  <c r="F8" i="4"/>
  <c r="F9" i="4"/>
  <c r="D3" i="4"/>
  <c r="E4" i="4"/>
  <c r="E5" i="4"/>
  <c r="E6" i="4"/>
  <c r="E7" i="4"/>
  <c r="E8" i="4"/>
  <c r="E9" i="4"/>
  <c r="D4" i="4"/>
  <c r="D5" i="4"/>
  <c r="D6" i="4"/>
  <c r="D7" i="4"/>
  <c r="D8" i="4"/>
  <c r="D9" i="4"/>
  <c r="C4" i="4"/>
  <c r="C5" i="4"/>
  <c r="C6" i="4"/>
  <c r="C7" i="4"/>
  <c r="C8" i="4"/>
  <c r="C9" i="4"/>
  <c r="C3" i="4"/>
  <c r="E20" i="6"/>
  <c r="E19" i="6"/>
  <c r="E18" i="6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F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<sst xmlns="http://schemas.openxmlformats.org/spreadsheetml/2006/main" count="108" uniqueCount="86">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</sst>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\ &quot;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 wrapText="1"/>
    </xf>
    <xf numFmtId="14" fontId="21" fillId="0" borderId="12" xfId="0" applyNumberFormat="1" applyFont="1" applyBorder="1"/>
    <xf numFmtId="14" fontId="21" fillId="0" borderId="1" xfId="0" applyNumberFormat="1" applyFont="1" applyBorder="1"/>
    <xf numFmtId="0" fontId="22" fillId="0" borderId="1" xfId="0" applyFont="1" applyBorder="1" applyAlignment="1"/>
    <xf numFmtId="0" fontId="16" fillId="0" borderId="1" xfId="0" applyFont="1" applyBorder="1" applyAlignment="1"/>
    <xf numFmtId="0" fontId="13" fillId="0" borderId="1" xfId="0" applyFont="1" applyBorder="1" applyAlignment="1"/>
    <xf numFmtId="3" fontId="22" fillId="0" borderId="1" xfId="0" applyNumberFormat="1" applyFont="1" applyBorder="1" applyAlignment="1"/>
    <xf numFmtId="3" fontId="22" fillId="0" borderId="10" xfId="0" applyNumberFormat="1" applyFont="1" applyBorder="1"/>
    <xf numFmtId="3" fontId="22" fillId="0" borderId="2" xfId="0" applyNumberFormat="1" applyFont="1" applyBorder="1"/>
    <xf numFmtId="3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="120" zoomScaleNormal="120" workbookViewId="0">
      <selection activeCell="J11" sqref="J11"/>
    </sheetView>
  </sheetViews>
  <sheetFormatPr defaultColWidth="12" defaultRowHeight="14.25" x14ac:dyDescent="0.2"/>
  <cols>
    <col min="1" max="1" width="6.140625" style="14" customWidth="1"/>
    <col min="2" max="2" width="9.7109375" style="14" customWidth="1"/>
    <col min="3" max="3" width="10.5703125" style="14" customWidth="1"/>
    <col min="4" max="4" width="15.140625" style="14" customWidth="1"/>
    <col min="5" max="5" width="16.85546875" style="14" customWidth="1"/>
    <col min="6" max="6" width="17.5703125" style="14" customWidth="1"/>
    <col min="7" max="7" width="21.7109375" style="14" customWidth="1"/>
    <col min="8" max="8" width="12" style="14"/>
    <col min="9" max="9" width="12.7109375" style="14" bestFit="1" customWidth="1"/>
    <col min="10" max="10" width="19.42578125" style="14" customWidth="1"/>
    <col min="11" max="16384" width="12" style="14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5"/>
      <c r="B2" s="15"/>
      <c r="C2" s="15"/>
      <c r="D2" s="15"/>
      <c r="E2" s="16" t="s">
        <v>55</v>
      </c>
      <c r="F2" s="28">
        <v>150000</v>
      </c>
      <c r="G2" s="15"/>
      <c r="H2" s="15"/>
      <c r="I2" s="15"/>
    </row>
    <row r="3" spans="1:10" ht="25.5" x14ac:dyDescent="0.2">
      <c r="A3" s="17" t="s">
        <v>78</v>
      </c>
      <c r="B3" s="18" t="s">
        <v>56</v>
      </c>
      <c r="C3" s="18" t="s">
        <v>57</v>
      </c>
      <c r="D3" s="42" t="s">
        <v>58</v>
      </c>
      <c r="E3" s="42" t="s">
        <v>59</v>
      </c>
      <c r="F3" s="43" t="s">
        <v>60</v>
      </c>
      <c r="G3" s="43" t="s">
        <v>61</v>
      </c>
      <c r="H3" s="17" t="s">
        <v>62</v>
      </c>
      <c r="I3" s="17" t="s">
        <v>63</v>
      </c>
      <c r="J3" s="17" t="s">
        <v>79</v>
      </c>
    </row>
    <row r="4" spans="1:10" x14ac:dyDescent="0.2">
      <c r="A4" s="19">
        <v>1</v>
      </c>
      <c r="B4" s="20">
        <v>1</v>
      </c>
      <c r="C4" s="41" t="s">
        <v>45</v>
      </c>
      <c r="D4" s="45">
        <v>35530</v>
      </c>
      <c r="E4" s="45">
        <v>35550</v>
      </c>
      <c r="F4" s="46">
        <f>DAY(E4-D4)+1</f>
        <v>21</v>
      </c>
      <c r="G4" s="49">
        <f>DAY(F4)*$F$2</f>
        <v>3150000</v>
      </c>
      <c r="H4" s="50">
        <f>20%*G4</f>
        <v>630000</v>
      </c>
      <c r="I4" s="51">
        <f>G4+H4</f>
        <v>3780000</v>
      </c>
      <c r="J4" s="29">
        <f>RANK(I4,$I$4:$I$8,0)</f>
        <v>1</v>
      </c>
    </row>
    <row r="5" spans="1:10" x14ac:dyDescent="0.2">
      <c r="A5" s="19">
        <v>2</v>
      </c>
      <c r="B5" s="20">
        <v>2</v>
      </c>
      <c r="C5" s="19" t="s">
        <v>80</v>
      </c>
      <c r="D5" s="44">
        <v>35521</v>
      </c>
      <c r="E5" s="44">
        <v>35540</v>
      </c>
      <c r="F5" s="46">
        <f t="shared" ref="F5:F8" si="0">DAY(E5-D5)+1</f>
        <v>20</v>
      </c>
      <c r="G5" s="49">
        <f t="shared" ref="G5:G8" si="1">DAY(F5)*$F$2</f>
        <v>3000000</v>
      </c>
      <c r="H5" s="50">
        <f t="shared" ref="H5:H8" si="2">20%*G5</f>
        <v>600000</v>
      </c>
      <c r="I5" s="51">
        <f t="shared" ref="I5:I8" si="3">G5+H5</f>
        <v>3600000</v>
      </c>
      <c r="J5" s="29">
        <f t="shared" ref="J5:J8" si="4">RANK(I5,$I$4:$I$8,0)</f>
        <v>2</v>
      </c>
    </row>
    <row r="6" spans="1:10" x14ac:dyDescent="0.2">
      <c r="A6" s="19">
        <v>3</v>
      </c>
      <c r="B6" s="20">
        <v>3</v>
      </c>
      <c r="C6" s="19" t="s">
        <v>81</v>
      </c>
      <c r="D6" s="21">
        <v>35521</v>
      </c>
      <c r="E6" s="21">
        <v>35525</v>
      </c>
      <c r="F6" s="46">
        <f t="shared" si="0"/>
        <v>5</v>
      </c>
      <c r="G6" s="49">
        <f t="shared" si="1"/>
        <v>750000</v>
      </c>
      <c r="H6" s="50">
        <f t="shared" si="2"/>
        <v>150000</v>
      </c>
      <c r="I6" s="51">
        <f t="shared" si="3"/>
        <v>900000</v>
      </c>
      <c r="J6" s="29">
        <f t="shared" si="4"/>
        <v>5</v>
      </c>
    </row>
    <row r="7" spans="1:10" x14ac:dyDescent="0.2">
      <c r="A7" s="19">
        <v>4</v>
      </c>
      <c r="B7" s="20">
        <v>4</v>
      </c>
      <c r="C7" s="19" t="s">
        <v>82</v>
      </c>
      <c r="D7" s="21">
        <v>35540</v>
      </c>
      <c r="E7" s="21">
        <v>35545</v>
      </c>
      <c r="F7" s="46">
        <f t="shared" si="0"/>
        <v>6</v>
      </c>
      <c r="G7" s="49">
        <f t="shared" si="1"/>
        <v>900000</v>
      </c>
      <c r="H7" s="50">
        <f t="shared" si="2"/>
        <v>180000</v>
      </c>
      <c r="I7" s="51">
        <f t="shared" si="3"/>
        <v>1080000</v>
      </c>
      <c r="J7" s="29">
        <f t="shared" si="4"/>
        <v>4</v>
      </c>
    </row>
    <row r="8" spans="1:10" x14ac:dyDescent="0.2">
      <c r="A8" s="19">
        <v>5</v>
      </c>
      <c r="B8" s="20">
        <v>5</v>
      </c>
      <c r="C8" s="19" t="s">
        <v>83</v>
      </c>
      <c r="D8" s="21">
        <v>35545</v>
      </c>
      <c r="E8" s="21">
        <v>35552</v>
      </c>
      <c r="F8" s="46">
        <f t="shared" si="0"/>
        <v>8</v>
      </c>
      <c r="G8" s="49">
        <f t="shared" si="1"/>
        <v>1200000</v>
      </c>
      <c r="H8" s="50">
        <f t="shared" si="2"/>
        <v>240000</v>
      </c>
      <c r="I8" s="51">
        <f t="shared" si="3"/>
        <v>1440000</v>
      </c>
      <c r="J8" s="29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3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4"/>
      <c r="G11" s="30">
        <f>SUM(G4:G8)</f>
        <v>9000000</v>
      </c>
      <c r="H11" s="30">
        <f>SUM(H4:H8)</f>
        <v>1800000</v>
      </c>
      <c r="I11" s="31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COUNT(B4:B8)</f>
        <v>5</v>
      </c>
    </row>
    <row r="19" spans="1:5" x14ac:dyDescent="0.2">
      <c r="B19" s="24" t="s">
        <v>74</v>
      </c>
      <c r="C19" s="25"/>
      <c r="D19" s="26"/>
      <c r="E19" s="52">
        <f>MAX(I4:I8)</f>
        <v>3780000</v>
      </c>
    </row>
    <row r="20" spans="1:5" x14ac:dyDescent="0.2">
      <c r="B20" s="24" t="s">
        <v>75</v>
      </c>
      <c r="C20" s="25"/>
      <c r="D20" s="26"/>
      <c r="E20" s="52">
        <f>MIN(I4:I8)</f>
        <v>900000</v>
      </c>
    </row>
    <row r="21" spans="1:5" x14ac:dyDescent="0.2">
      <c r="B21" s="24" t="s">
        <v>76</v>
      </c>
      <c r="C21" s="25"/>
      <c r="D21" s="26"/>
      <c r="E21" s="52">
        <f>AVERAGE(I4:I8)</f>
        <v>2160000</v>
      </c>
    </row>
    <row r="22" spans="1:5" x14ac:dyDescent="0.2">
      <c r="B22" s="24" t="s">
        <v>84</v>
      </c>
      <c r="C22" s="25"/>
      <c r="D22" s="26"/>
      <c r="E22" s="52">
        <f>SMALL(I4:I8,2)</f>
        <v>1080000</v>
      </c>
    </row>
    <row r="23" spans="1:5" x14ac:dyDescent="0.2">
      <c r="B23" s="24" t="s">
        <v>85</v>
      </c>
      <c r="C23" s="25"/>
      <c r="D23" s="26"/>
      <c r="E23" s="52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E3" sqref="E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LEFT(B3)</f>
        <v>N</v>
      </c>
      <c r="D3" s="13" t="str">
        <f>MID(B3,2,1)</f>
        <v>2</v>
      </c>
      <c r="E3" s="47">
        <f>RIGHT(B3,LEN(B3)-2)*1</f>
        <v>1250</v>
      </c>
      <c r="F3" s="48">
        <f>INT(E3/20)</f>
        <v>62</v>
      </c>
      <c r="G3" s="48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LEFT(B4)</f>
        <v>C</v>
      </c>
      <c r="D4" s="13" t="str">
        <f t="shared" ref="D4:D9" si="1">MID(B4,2,1)</f>
        <v>1</v>
      </c>
      <c r="E4" s="47">
        <f t="shared" ref="E4:E9" si="2">RIGHT(B4,LEN(B4)-2)*1</f>
        <v>810</v>
      </c>
      <c r="F4" s="48">
        <f t="shared" ref="F4:F9" si="3">INT(E4/20)</f>
        <v>40</v>
      </c>
      <c r="G4" s="48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7">
        <f t="shared" si="2"/>
        <v>1680</v>
      </c>
      <c r="F5" s="48">
        <f t="shared" si="3"/>
        <v>84</v>
      </c>
      <c r="G5" s="48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7">
        <f t="shared" si="2"/>
        <v>1500</v>
      </c>
      <c r="F6" s="48">
        <f t="shared" si="3"/>
        <v>75</v>
      </c>
      <c r="G6" s="48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7">
        <f t="shared" si="2"/>
        <v>8000</v>
      </c>
      <c r="F7" s="48">
        <f t="shared" si="3"/>
        <v>400</v>
      </c>
      <c r="G7" s="48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7">
        <f t="shared" si="2"/>
        <v>7585</v>
      </c>
      <c r="F8" s="48">
        <f t="shared" si="3"/>
        <v>379</v>
      </c>
      <c r="G8" s="48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7">
        <f t="shared" si="2"/>
        <v>895</v>
      </c>
      <c r="F9" s="48">
        <f t="shared" si="3"/>
        <v>44</v>
      </c>
      <c r="G9" s="48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I10" sqref="I10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53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53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53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53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53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53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53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53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53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54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53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2024-02-25T02:51:35Z</dcterms:modified>
</cp:coreProperties>
</file>