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-105" yWindow="510" windowWidth="23250" windowHeight="11955" tabRatio="737"/>
  </bookViews>
  <sheets>
    <sheet name="Bai1" sheetId="13" r:id="rId1"/>
    <sheet name="Bai3" sheetId="7" r:id="rId2"/>
    <sheet name="Bai2" sheetId="1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  <c r="H6" i="13"/>
  <c r="H7" i="13"/>
  <c r="H8" i="13"/>
  <c r="H9" i="13"/>
  <c r="H10" i="13"/>
  <c r="H11" i="13"/>
  <c r="H12" i="13"/>
  <c r="H13" i="13"/>
  <c r="H5" i="13"/>
  <c r="I6" i="13"/>
  <c r="I7" i="13"/>
  <c r="I8" i="13"/>
  <c r="I9" i="13"/>
  <c r="I10" i="13"/>
  <c r="I11" i="13"/>
  <c r="I12" i="13"/>
  <c r="I13" i="13"/>
  <c r="I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5" i="13"/>
  <c r="E6" i="13"/>
  <c r="E7" i="13"/>
  <c r="E8" i="13"/>
  <c r="E9" i="13"/>
  <c r="E10" i="13"/>
  <c r="E11" i="13"/>
  <c r="E12" i="13"/>
  <c r="E13" i="13"/>
  <c r="D6" i="13"/>
  <c r="D7" i="13"/>
  <c r="D8" i="13"/>
  <c r="D9" i="13"/>
  <c r="D10" i="13"/>
  <c r="D11" i="13"/>
  <c r="D12" i="13"/>
  <c r="D13" i="13"/>
  <c r="D5" i="13"/>
  <c r="C6" i="13"/>
  <c r="C7" i="13"/>
  <c r="C8" i="13"/>
  <c r="C9" i="13"/>
  <c r="C10" i="13"/>
  <c r="C11" i="13"/>
  <c r="C12" i="13"/>
  <c r="C13" i="13"/>
  <c r="C5" i="13"/>
</calcChain>
</file>

<file path=xl/comments1.xml><?xml version="1.0" encoding="utf-8"?>
<comments xmlns="http://schemas.openxmlformats.org/spreadsheetml/2006/main">
  <authors>
    <author>hv</author>
    <author>Phong May</author>
  </authors>
  <commentList>
    <comment ref="C5" authorId="0" shapeId="0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>
  <authors>
    <author>NNTTrinh</author>
  </authors>
  <commentList>
    <comment ref="F3" authorId="0" shapeId="0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3.xml><?xml version="1.0" encoding="utf-8"?>
<comments xmlns="http://schemas.openxmlformats.org/spreadsheetml/2006/main">
  <authors>
    <author>hv</author>
    <author>NNTTrinh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4.xml><?xml version="1.0" encoding="utf-8"?>
<comments xmlns="http://schemas.openxmlformats.org/spreadsheetml/2006/main">
  <authors>
    <author>NNTTrinh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<sst xmlns="http://schemas.openxmlformats.org/spreadsheetml/2006/main" count="264" uniqueCount="198">
  <si>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</si>
  <si>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</si>
  <si>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</si>
  <si>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</si>
  <si>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</si>
  <si>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</si>
  <si>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</si>
  <si>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</si>
  <si>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</si>
  <si>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</si>
  <si>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</si>
  <si>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</si>
  <si>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</si>
  <si>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</si>
  <si>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</si>
  <si>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</si>
  <si>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</si>
  <si>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</si>
  <si>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</si>
  <si>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</si>
  <si>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</si>
  <si>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</si>
  <si>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</si>
  <si>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</si>
  <si>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</si>
  <si>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</si>
  <si>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</si>
  <si>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</si>
  <si>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</si>
  <si>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</si>
  <si>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</si>
  <si>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</si>
  <si>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</si>
  <si>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</si>
  <si>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</si>
  <si>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</si>
  <si>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</si>
  <si>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</si>
  <si>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</si>
  <si>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</si>
  <si>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</si>
  <si>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</si>
  <si>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</si>
  <si>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</si>
  <si>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</si>
  <si>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</si>
  <si>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</si>
  <si>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</si>
  <si>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</si>
  <si>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</si>
  <si>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</si>
  <si>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</si>
  <si>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</si>
  <si>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</si>
  <si>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</si>
  <si>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</si>
  <si>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</si>
  <si>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</si>
  <si>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</si>
  <si>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</si>
  <si>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</si>
  <si>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</si>
  <si>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</si>
  <si>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</si>
  <si>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</si>
  <si>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</si>
  <si>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</si>
  <si>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</si>
  <si>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</si>
  <si>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</si>
  <si>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</si>
  <si>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</si>
  <si>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</si>
  <si>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</si>
  <si>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</si>
  <si>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</si>
  <si>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</si>
  <si>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</si>
  <si>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</si>
  <si>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</si>
  <si>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</si>
  <si>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</si>
  <si>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</si>
  <si>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</si>
  <si>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</si>
  <si>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</si>
  <si>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</si>
  <si>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</si>
  <si>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</si>
  <si>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</si>
  <si>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</si>
  <si>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</si>
  <si>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</si>
  <si>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</si>
  <si>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</si>
  <si>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</si>
  <si>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</si>
  <si>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</si>
  <si>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</si>
  <si>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</si>
  <si>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</si>
  <si>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</si>
  <si>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</si>
  <si>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</si>
  <si>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</si>
  <si>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</si>
  <si>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</si>
  <si>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</si>
  <si>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</si>
  <si>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</si>
  <si>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</si>
  <si>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</si>
  <si>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</si>
  <si>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</si>
  <si>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</si>
  <si>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</si>
  <si>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</si>
  <si>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</si>
  <si>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</si>
  <si>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</si>
  <si>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</si>
  <si>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</si>
  <si>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</si>
  <si>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</si>
  <si>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</si>
  <si>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</si>
  <si>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</si>
  <si>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</si>
  <si>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</si>
  <si>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</si>
  <si>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</si>
  <si>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</si>
  <si>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</si>
  <si>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</si>
  <si>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</si>
  <si>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</si>
  <si>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</si>
  <si>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</si>
  <si>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</si>
  <si>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</si>
  <si>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</si>
  <si>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</si>
  <si>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</si>
  <si>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</si>
  <si>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</si>
  <si>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</si>
  <si>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</si>
  <si>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</si>
  <si>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</si>
  <si>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</si>
  <si>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</si>
  <si>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</si>
  <si>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</si>
  <si>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</si>
  <si>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</si>
  <si>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</si>
  <si>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</si>
  <si>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</si>
  <si>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</si>
  <si>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</si>
  <si>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</si>
  <si>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</si>
  <si>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</si>
  <si>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</si>
  <si>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</si>
  <si>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</si>
  <si>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</si>
  <si>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</si>
  <si>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</si>
  <si>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</si>
  <si>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</si>
  <si>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</si>
  <si>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</si>
  <si>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</si>
  <si>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</si>
  <si>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</si>
  <si>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</si>
  <si>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</si>
  <si>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</si>
  <si>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t xml:space="preserve">         ?</t>
  </si>
  <si>
    <t xml:space="preserve">            ?</t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</si>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</sst>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66" fontId="16" fillId="0" borderId="3" xfId="0" applyNumberFormat="1" applyFont="1" applyBorder="1"/>
    <xf numFmtId="166" fontId="25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7"/>
  <sheetViews>
    <sheetView tabSelected="1" zoomScale="120" zoomScaleNormal="120" workbookViewId="0">
      <selection activeCell="C5" sqref="C5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7.7109375" style="1" customWidth="1"/>
    <col min="9" max="16384" width="9.140625" style="1"/>
  </cols>
  <sheetData>
    <row r="1" spans="1:10" ht="34.5" customHeight="1" x14ac:dyDescent="0.35">
      <c r="A1" s="71" t="s">
        <v>85</v>
      </c>
      <c r="B1" s="71"/>
      <c r="C1" s="71"/>
      <c r="D1" s="71"/>
      <c r="E1" s="71"/>
      <c r="F1" s="71"/>
      <c r="G1" s="71"/>
      <c r="H1" s="71"/>
      <c r="I1" s="71"/>
    </row>
    <row r="2" spans="1:10" s="7" customFormat="1" ht="20.100000000000001" customHeight="1" x14ac:dyDescent="0.25">
      <c r="A2" s="10"/>
      <c r="B2" s="10"/>
      <c r="C2" s="11" t="s">
        <v>100</v>
      </c>
      <c r="D2" s="65">
        <v>44344</v>
      </c>
      <c r="E2" s="10"/>
      <c r="F2" s="10"/>
      <c r="G2" s="10"/>
    </row>
    <row r="3" spans="1:10" ht="20.100000000000001" customHeight="1" x14ac:dyDescent="0.2">
      <c r="A3" s="74" t="s">
        <v>86</v>
      </c>
      <c r="B3" s="74" t="s">
        <v>87</v>
      </c>
      <c r="C3" s="67" t="s">
        <v>93</v>
      </c>
      <c r="D3" s="67" t="s">
        <v>94</v>
      </c>
      <c r="E3" s="67" t="s">
        <v>88</v>
      </c>
      <c r="F3" s="69" t="s">
        <v>89</v>
      </c>
      <c r="G3" s="70"/>
      <c r="H3" s="72" t="s">
        <v>90</v>
      </c>
      <c r="I3" s="35" t="s">
        <v>47</v>
      </c>
    </row>
    <row r="4" spans="1:10" ht="20.100000000000001" customHeight="1" x14ac:dyDescent="0.2">
      <c r="A4" s="74"/>
      <c r="B4" s="74"/>
      <c r="C4" s="68"/>
      <c r="D4" s="68"/>
      <c r="E4" s="68"/>
      <c r="F4" s="34" t="s">
        <v>91</v>
      </c>
      <c r="G4" s="34" t="s">
        <v>92</v>
      </c>
      <c r="H4" s="73"/>
      <c r="I4" s="36"/>
    </row>
    <row r="5" spans="1:10" ht="20.100000000000001" customHeight="1" x14ac:dyDescent="0.2">
      <c r="A5" s="2" t="s">
        <v>162</v>
      </c>
      <c r="B5" s="2">
        <v>22</v>
      </c>
      <c r="C5" s="2" t="str">
        <f>IF(LEFT(A5,2)="A1","Tin học A.1","Tin học A.2")</f>
        <v>Tin học A.1</v>
      </c>
      <c r="D5" s="2" t="str">
        <f>IF(MID(A5,3,1)="S","Sáng",IF(MID(A5,3,1)="C","Chiều","Tối"))</f>
        <v>Sáng</v>
      </c>
      <c r="E5" s="26" t="str">
        <f>C5&amp;D5</f>
        <v>Tin học A.1Sáng</v>
      </c>
      <c r="F5" s="63" t="str">
        <f>IF(B5&lt;10,"","x")</f>
        <v>x</v>
      </c>
      <c r="G5" s="63" t="str">
        <f>IF(B5&gt;20,"x","")</f>
        <v>x</v>
      </c>
      <c r="H5" s="66">
        <f>IF(MID(A5,3,1)="T",$D$2+2,$D$2)</f>
        <v>44344</v>
      </c>
      <c r="I5" s="26" t="str">
        <f>IF(B5&lt;10,"Hủy","")</f>
        <v/>
      </c>
    </row>
    <row r="6" spans="1:10" ht="20.100000000000001" customHeight="1" x14ac:dyDescent="0.2">
      <c r="A6" s="2" t="s">
        <v>167</v>
      </c>
      <c r="B6" s="2">
        <v>18</v>
      </c>
      <c r="C6" s="2" t="str">
        <f t="shared" ref="C6:C13" si="0">IF(LEFT(A6,2)="A1","Tin học A.1","Tin học A.2")</f>
        <v>Tin học A.1</v>
      </c>
      <c r="D6" s="2" t="str">
        <f t="shared" ref="D6:D13" si="1">IF(MID(A6,3,1)="S","Sáng",IF(MID(A6,3,1)="C","Chiều","Tối"))</f>
        <v>Tối</v>
      </c>
      <c r="E6" s="26" t="str">
        <f t="shared" ref="E6:E13" si="2">C6&amp;  D6</f>
        <v>Tin học A.1Tối</v>
      </c>
      <c r="F6" s="63" t="str">
        <f t="shared" ref="F6:F13" si="3">IF(B6&lt;10,"","x")</f>
        <v>x</v>
      </c>
      <c r="G6" s="63" t="str">
        <f t="shared" ref="G6:G13" si="4">IF(B6&gt;20,"x","")</f>
        <v/>
      </c>
      <c r="H6" s="66">
        <f t="shared" ref="H6:H13" si="5">IF(MID(A6,3,1)="T",$D$2+2,$D$2)</f>
        <v>44346</v>
      </c>
      <c r="I6" s="26" t="str">
        <f t="shared" ref="I6:I13" si="6">IF(B6&lt;10,"Hủy","")</f>
        <v/>
      </c>
    </row>
    <row r="7" spans="1:10" ht="20.100000000000001" customHeight="1" x14ac:dyDescent="0.2">
      <c r="A7" s="2" t="s">
        <v>168</v>
      </c>
      <c r="B7" s="2">
        <v>19</v>
      </c>
      <c r="C7" s="2" t="str">
        <f t="shared" si="0"/>
        <v>Tin học A.2</v>
      </c>
      <c r="D7" s="2" t="str">
        <f t="shared" si="1"/>
        <v>Chiều</v>
      </c>
      <c r="E7" s="26" t="str">
        <f t="shared" si="2"/>
        <v>Tin học A.2Chiều</v>
      </c>
      <c r="F7" s="63" t="str">
        <f t="shared" si="3"/>
        <v>x</v>
      </c>
      <c r="G7" s="63" t="str">
        <f t="shared" si="4"/>
        <v/>
      </c>
      <c r="H7" s="66">
        <f t="shared" si="5"/>
        <v>44344</v>
      </c>
      <c r="I7" s="26" t="str">
        <f t="shared" si="6"/>
        <v/>
      </c>
    </row>
    <row r="8" spans="1:10" ht="20.100000000000001" customHeight="1" x14ac:dyDescent="0.2">
      <c r="A8" s="2" t="s">
        <v>169</v>
      </c>
      <c r="B8" s="2">
        <v>18</v>
      </c>
      <c r="C8" s="2" t="str">
        <f t="shared" si="0"/>
        <v>Tin học A.1</v>
      </c>
      <c r="D8" s="2" t="str">
        <f t="shared" si="1"/>
        <v>Sáng</v>
      </c>
      <c r="E8" s="26" t="str">
        <f t="shared" si="2"/>
        <v>Tin học A.1Sáng</v>
      </c>
      <c r="F8" s="63" t="str">
        <f t="shared" si="3"/>
        <v>x</v>
      </c>
      <c r="G8" s="63" t="str">
        <f t="shared" si="4"/>
        <v/>
      </c>
      <c r="H8" s="66">
        <f t="shared" si="5"/>
        <v>44344</v>
      </c>
      <c r="I8" s="26" t="str">
        <f t="shared" si="6"/>
        <v/>
      </c>
    </row>
    <row r="9" spans="1:10" ht="20.100000000000001" customHeight="1" x14ac:dyDescent="0.2">
      <c r="A9" s="2" t="s">
        <v>170</v>
      </c>
      <c r="B9" s="2">
        <v>25</v>
      </c>
      <c r="C9" s="2" t="str">
        <f t="shared" si="0"/>
        <v>Tin học A.1</v>
      </c>
      <c r="D9" s="2" t="str">
        <f t="shared" si="1"/>
        <v>Chiều</v>
      </c>
      <c r="E9" s="26" t="str">
        <f t="shared" si="2"/>
        <v>Tin học A.1Chiều</v>
      </c>
      <c r="F9" s="63" t="str">
        <f t="shared" si="3"/>
        <v>x</v>
      </c>
      <c r="G9" s="63" t="str">
        <f t="shared" si="4"/>
        <v>x</v>
      </c>
      <c r="H9" s="66">
        <f t="shared" si="5"/>
        <v>44344</v>
      </c>
      <c r="I9" s="26" t="str">
        <f t="shared" si="6"/>
        <v/>
      </c>
    </row>
    <row r="10" spans="1:10" ht="20.100000000000001" customHeight="1" x14ac:dyDescent="0.2">
      <c r="A10" s="2" t="s">
        <v>171</v>
      </c>
      <c r="B10" s="2">
        <v>7</v>
      </c>
      <c r="C10" s="2" t="str">
        <f t="shared" si="0"/>
        <v>Tin học A.1</v>
      </c>
      <c r="D10" s="2" t="str">
        <f t="shared" si="1"/>
        <v>Sáng</v>
      </c>
      <c r="E10" s="26" t="str">
        <f t="shared" si="2"/>
        <v>Tin học A.1Sáng</v>
      </c>
      <c r="F10" s="63" t="str">
        <f t="shared" si="3"/>
        <v/>
      </c>
      <c r="G10" s="63" t="str">
        <f t="shared" si="4"/>
        <v/>
      </c>
      <c r="H10" s="66">
        <f t="shared" si="5"/>
        <v>44344</v>
      </c>
      <c r="I10" s="26" t="str">
        <f t="shared" si="6"/>
        <v>Hủy</v>
      </c>
    </row>
    <row r="11" spans="1:10" ht="20.100000000000001" customHeight="1" x14ac:dyDescent="0.2">
      <c r="A11" s="2" t="s">
        <v>172</v>
      </c>
      <c r="B11" s="2">
        <v>19</v>
      </c>
      <c r="C11" s="2" t="str">
        <f t="shared" si="0"/>
        <v>Tin học A.2</v>
      </c>
      <c r="D11" s="2" t="str">
        <f t="shared" si="1"/>
        <v>Tối</v>
      </c>
      <c r="E11" s="26" t="str">
        <f t="shared" si="2"/>
        <v>Tin học A.2Tối</v>
      </c>
      <c r="F11" s="63" t="str">
        <f t="shared" si="3"/>
        <v>x</v>
      </c>
      <c r="G11" s="63" t="str">
        <f t="shared" si="4"/>
        <v/>
      </c>
      <c r="H11" s="66">
        <f t="shared" si="5"/>
        <v>44346</v>
      </c>
      <c r="I11" s="26" t="str">
        <f t="shared" si="6"/>
        <v/>
      </c>
    </row>
    <row r="12" spans="1:10" ht="20.100000000000001" customHeight="1" x14ac:dyDescent="0.2">
      <c r="A12" s="2" t="s">
        <v>173</v>
      </c>
      <c r="B12" s="2">
        <v>28</v>
      </c>
      <c r="C12" s="2" t="str">
        <f t="shared" si="0"/>
        <v>Tin học A.1</v>
      </c>
      <c r="D12" s="2" t="str">
        <f t="shared" si="1"/>
        <v>Tối</v>
      </c>
      <c r="E12" s="26" t="str">
        <f t="shared" si="2"/>
        <v>Tin học A.1Tối</v>
      </c>
      <c r="F12" s="63" t="str">
        <f t="shared" si="3"/>
        <v>x</v>
      </c>
      <c r="G12" s="63" t="str">
        <f t="shared" si="4"/>
        <v>x</v>
      </c>
      <c r="H12" s="66">
        <f t="shared" si="5"/>
        <v>44346</v>
      </c>
      <c r="I12" s="26" t="str">
        <f t="shared" si="6"/>
        <v/>
      </c>
    </row>
    <row r="13" spans="1:10" ht="20.100000000000001" customHeight="1" x14ac:dyDescent="0.2">
      <c r="A13" s="2" t="s">
        <v>174</v>
      </c>
      <c r="B13" s="2">
        <v>9</v>
      </c>
      <c r="C13" s="2" t="str">
        <f t="shared" si="0"/>
        <v>Tin học A.2</v>
      </c>
      <c r="D13" s="2" t="str">
        <f t="shared" si="1"/>
        <v>Sáng</v>
      </c>
      <c r="E13" s="26" t="str">
        <f t="shared" si="2"/>
        <v>Tin học A.2Sáng</v>
      </c>
      <c r="F13" s="63" t="str">
        <f t="shared" si="3"/>
        <v/>
      </c>
      <c r="G13" s="63" t="str">
        <f t="shared" si="4"/>
        <v/>
      </c>
      <c r="H13" s="66">
        <f t="shared" si="5"/>
        <v>44344</v>
      </c>
      <c r="I13" s="26" t="str">
        <f t="shared" si="6"/>
        <v>Hủy</v>
      </c>
    </row>
    <row r="14" spans="1:10" ht="20.100000000000001" customHeight="1" x14ac:dyDescent="0.2">
      <c r="J14" s="25"/>
    </row>
    <row r="15" spans="1:10" ht="20.100000000000001" customHeight="1" x14ac:dyDescent="0.2">
      <c r="A15" s="25" t="s">
        <v>18</v>
      </c>
      <c r="D15" s="25" t="s">
        <v>26</v>
      </c>
    </row>
    <row r="16" spans="1:10" ht="32.25" customHeight="1" x14ac:dyDescent="0.2">
      <c r="A16" s="34" t="s">
        <v>175</v>
      </c>
      <c r="B16" s="34" t="s">
        <v>93</v>
      </c>
      <c r="D16" s="37" t="s">
        <v>176</v>
      </c>
      <c r="E16" s="32" t="s">
        <v>95</v>
      </c>
      <c r="F16" s="32" t="s">
        <v>30</v>
      </c>
      <c r="G16" s="32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38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5" t="s">
        <v>140</v>
      </c>
    </row>
    <row r="20" spans="1:9" ht="20.100000000000001" customHeight="1" x14ac:dyDescent="0.2">
      <c r="A20" s="9" t="s">
        <v>99</v>
      </c>
      <c r="F20" s="38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8"/>
      <c r="G21" s="26" t="s">
        <v>179</v>
      </c>
      <c r="H21" s="26" t="s">
        <v>180</v>
      </c>
      <c r="I21" s="26" t="s">
        <v>36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9" t="s">
        <v>137</v>
      </c>
    </row>
    <row r="27" spans="1:9" ht="20.100000000000001" customHeight="1" x14ac:dyDescent="0.2">
      <c r="A27" s="1" t="s">
        <v>136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15"/>
  <sheetViews>
    <sheetView zoomScaleNormal="100" workbookViewId="0">
      <selection activeCell="F3" sqref="F3"/>
    </sheetView>
  </sheetViews>
  <sheetFormatPr defaultColWidth="9.140625" defaultRowHeight="14.25" x14ac:dyDescent="0.2"/>
  <cols>
    <col min="1" max="1" width="9.140625" style="49"/>
    <col min="2" max="2" width="14.85546875" style="49" customWidth="1"/>
    <col min="3" max="3" width="12" style="49" customWidth="1"/>
    <col min="4" max="6" width="9.140625" style="49"/>
    <col min="7" max="7" width="14" style="49" customWidth="1"/>
    <col min="8" max="8" width="17.42578125" style="49" customWidth="1"/>
    <col min="9" max="16384" width="9.140625" style="49"/>
  </cols>
  <sheetData>
    <row r="1" spans="1:9" ht="22.5" x14ac:dyDescent="0.3">
      <c r="A1" s="76" t="s">
        <v>196</v>
      </c>
      <c r="B1" s="76"/>
      <c r="C1" s="76"/>
      <c r="D1" s="76"/>
      <c r="E1" s="76"/>
      <c r="F1" s="76"/>
      <c r="G1" s="76"/>
      <c r="H1" s="76"/>
      <c r="I1" s="76"/>
    </row>
    <row r="2" spans="1:9" ht="60" customHeight="1" x14ac:dyDescent="0.2">
      <c r="A2" s="47" t="s">
        <v>187</v>
      </c>
      <c r="B2" s="47" t="s">
        <v>188</v>
      </c>
      <c r="C2" s="48" t="s">
        <v>191</v>
      </c>
      <c r="D2" s="48" t="s">
        <v>192</v>
      </c>
      <c r="E2" s="48" t="s">
        <v>193</v>
      </c>
      <c r="F2" s="48" t="s">
        <v>194</v>
      </c>
      <c r="G2" s="48" t="s">
        <v>195</v>
      </c>
      <c r="H2" s="48" t="s">
        <v>189</v>
      </c>
      <c r="I2" s="47" t="s">
        <v>190</v>
      </c>
    </row>
    <row r="3" spans="1:9" x14ac:dyDescent="0.2">
      <c r="A3" s="50">
        <v>1</v>
      </c>
      <c r="B3" s="51" t="s">
        <v>77</v>
      </c>
      <c r="C3" s="50" t="s">
        <v>29</v>
      </c>
      <c r="D3" s="50">
        <v>9</v>
      </c>
      <c r="E3" s="50">
        <v>10</v>
      </c>
      <c r="F3" s="52"/>
      <c r="G3" s="53"/>
      <c r="H3" s="53"/>
      <c r="I3" s="53"/>
    </row>
    <row r="4" spans="1:9" x14ac:dyDescent="0.2">
      <c r="A4" s="50">
        <v>2</v>
      </c>
      <c r="B4" s="51" t="s">
        <v>78</v>
      </c>
      <c r="C4" s="50" t="s">
        <v>31</v>
      </c>
      <c r="D4" s="50">
        <v>8</v>
      </c>
      <c r="E4" s="50">
        <v>10</v>
      </c>
      <c r="F4" s="52"/>
      <c r="G4" s="53"/>
      <c r="H4" s="53"/>
      <c r="I4" s="53"/>
    </row>
    <row r="5" spans="1:9" x14ac:dyDescent="0.2">
      <c r="A5" s="50">
        <v>3</v>
      </c>
      <c r="B5" s="51" t="s">
        <v>197</v>
      </c>
      <c r="C5" s="50" t="s">
        <v>31</v>
      </c>
      <c r="D5" s="50">
        <v>5</v>
      </c>
      <c r="E5" s="50">
        <v>6</v>
      </c>
      <c r="F5" s="52"/>
      <c r="G5" s="53"/>
      <c r="H5" s="53"/>
      <c r="I5" s="53"/>
    </row>
    <row r="6" spans="1:9" x14ac:dyDescent="0.2">
      <c r="A6" s="50">
        <v>4</v>
      </c>
      <c r="B6" s="51" t="s">
        <v>79</v>
      </c>
      <c r="C6" s="50" t="s">
        <v>29</v>
      </c>
      <c r="D6" s="50">
        <v>8</v>
      </c>
      <c r="E6" s="50">
        <v>2</v>
      </c>
      <c r="F6" s="52"/>
      <c r="G6" s="53"/>
      <c r="H6" s="53"/>
      <c r="I6" s="53"/>
    </row>
    <row r="7" spans="1:9" x14ac:dyDescent="0.2">
      <c r="A7" s="50">
        <v>5</v>
      </c>
      <c r="B7" s="51" t="s">
        <v>80</v>
      </c>
      <c r="C7" s="50" t="s">
        <v>31</v>
      </c>
      <c r="D7" s="50">
        <v>10</v>
      </c>
      <c r="E7" s="50">
        <v>9</v>
      </c>
      <c r="F7" s="52"/>
      <c r="G7" s="53"/>
      <c r="H7" s="53"/>
      <c r="I7" s="53"/>
    </row>
    <row r="9" spans="1:9" x14ac:dyDescent="0.2">
      <c r="A9" s="54"/>
      <c r="B9" s="54"/>
      <c r="C9" s="54"/>
      <c r="D9" s="54"/>
      <c r="E9" s="54"/>
      <c r="F9" s="54"/>
      <c r="G9" s="54"/>
      <c r="H9" s="54"/>
    </row>
    <row r="10" spans="1:9" ht="15" x14ac:dyDescent="0.2">
      <c r="A10" s="55" t="s">
        <v>183</v>
      </c>
      <c r="B10" s="55"/>
      <c r="C10" s="54"/>
      <c r="D10" s="54"/>
      <c r="E10" s="54"/>
      <c r="F10" s="54"/>
      <c r="G10" s="54"/>
      <c r="H10" s="54"/>
    </row>
    <row r="11" spans="1:9" ht="15" x14ac:dyDescent="0.2">
      <c r="A11" s="55" t="s">
        <v>184</v>
      </c>
      <c r="B11" s="55"/>
      <c r="C11" s="54"/>
      <c r="D11" s="54"/>
      <c r="E11" s="54"/>
      <c r="F11" s="54"/>
      <c r="G11" s="54"/>
      <c r="H11" s="54"/>
    </row>
    <row r="12" spans="1:9" ht="15" x14ac:dyDescent="0.2">
      <c r="A12" s="55" t="s">
        <v>185</v>
      </c>
      <c r="B12" s="55"/>
      <c r="C12" s="54"/>
      <c r="D12" s="54"/>
      <c r="E12" s="54"/>
      <c r="F12" s="54"/>
      <c r="G12" s="54"/>
      <c r="H12" s="54"/>
    </row>
    <row r="13" spans="1:9" ht="15" x14ac:dyDescent="0.2">
      <c r="A13" s="56" t="s">
        <v>186</v>
      </c>
      <c r="B13" s="57"/>
    </row>
    <row r="14" spans="1:9" ht="47.25" customHeight="1" x14ac:dyDescent="0.2">
      <c r="A14" s="58" t="s">
        <v>149</v>
      </c>
      <c r="B14" s="59" t="s">
        <v>156</v>
      </c>
      <c r="C14" s="60" t="s">
        <v>150</v>
      </c>
      <c r="D14" s="77" t="s">
        <v>158</v>
      </c>
      <c r="E14" s="77"/>
    </row>
    <row r="15" spans="1:9" x14ac:dyDescent="0.2">
      <c r="A15" s="61" t="s">
        <v>34</v>
      </c>
      <c r="B15" s="61" t="s">
        <v>157</v>
      </c>
      <c r="C15" s="62" t="s">
        <v>141</v>
      </c>
      <c r="D15" s="78" t="s">
        <v>33</v>
      </c>
      <c r="E15" s="78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24"/>
  <sheetViews>
    <sheetView zoomScaleNormal="100" workbookViewId="0">
      <selection activeCell="O4" sqref="O4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11.425781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</row>
    <row r="2" spans="1:11" s="23" customFormat="1" ht="20.100000000000001" customHeight="1" x14ac:dyDescent="0.25">
      <c r="A2" s="39" t="s">
        <v>1</v>
      </c>
      <c r="B2" s="39" t="s">
        <v>2</v>
      </c>
      <c r="C2" s="39" t="s">
        <v>3</v>
      </c>
      <c r="D2" s="39" t="s">
        <v>5</v>
      </c>
      <c r="E2" s="39" t="s">
        <v>27</v>
      </c>
      <c r="F2" s="39" t="s">
        <v>6</v>
      </c>
      <c r="G2" s="39" t="s">
        <v>7</v>
      </c>
      <c r="H2" s="39" t="s">
        <v>8</v>
      </c>
      <c r="I2" s="39" t="s">
        <v>28</v>
      </c>
      <c r="J2" s="39" t="s">
        <v>9</v>
      </c>
      <c r="K2" s="39" t="s">
        <v>10</v>
      </c>
    </row>
    <row r="3" spans="1:11" ht="20.100000000000001" customHeight="1" x14ac:dyDescent="0.2">
      <c r="A3" s="3">
        <v>1</v>
      </c>
      <c r="B3" s="4" t="s">
        <v>32</v>
      </c>
      <c r="C3" s="33" t="str">
        <f>IF(LEFT(B3,2)="BD","Bo doi",IF(LEFT(B3,2)="HS","Hoc sinh","Con liet si"))</f>
        <v>Bo doi</v>
      </c>
      <c r="D3" s="31"/>
      <c r="E3" s="26" t="s">
        <v>179</v>
      </c>
      <c r="F3" s="2">
        <v>9</v>
      </c>
      <c r="G3" s="2">
        <v>7.5</v>
      </c>
      <c r="H3" s="2">
        <v>0</v>
      </c>
      <c r="I3" s="2"/>
      <c r="J3" s="26" t="s">
        <v>141</v>
      </c>
      <c r="K3" s="26" t="s">
        <v>35</v>
      </c>
    </row>
    <row r="4" spans="1:11" ht="20.100000000000001" customHeight="1" x14ac:dyDescent="0.2">
      <c r="A4" s="3">
        <v>2</v>
      </c>
      <c r="B4" s="2" t="s">
        <v>11</v>
      </c>
      <c r="C4" s="33" t="str">
        <f t="shared" ref="C4:C10" si="0">IF(LEFT(B4,2)="BD","Bo doi",IF(LEFT(B4,2)="HS","Hoc sinh","Con liet si"))</f>
        <v>Hoc sinh</v>
      </c>
      <c r="D4" s="31"/>
      <c r="E4" s="2"/>
      <c r="F4" s="2">
        <v>6.5</v>
      </c>
      <c r="G4" s="2">
        <v>7</v>
      </c>
      <c r="H4" s="2">
        <v>6.5</v>
      </c>
      <c r="I4" s="2"/>
      <c r="J4" s="26"/>
      <c r="K4" s="2"/>
    </row>
    <row r="5" spans="1:11" ht="20.100000000000001" customHeight="1" x14ac:dyDescent="0.2">
      <c r="A5" s="3">
        <v>3</v>
      </c>
      <c r="B5" s="2" t="s">
        <v>12</v>
      </c>
      <c r="C5" s="33" t="str">
        <f t="shared" si="0"/>
        <v>Con liet si</v>
      </c>
      <c r="D5" s="31"/>
      <c r="E5" s="2"/>
      <c r="F5" s="2">
        <v>4.5</v>
      </c>
      <c r="G5" s="2">
        <v>4</v>
      </c>
      <c r="H5" s="2">
        <v>5</v>
      </c>
      <c r="I5" s="2"/>
      <c r="J5" s="26"/>
      <c r="K5" s="2"/>
    </row>
    <row r="6" spans="1:11" ht="20.100000000000001" customHeight="1" x14ac:dyDescent="0.2">
      <c r="A6" s="3">
        <v>4</v>
      </c>
      <c r="B6" s="2" t="s">
        <v>13</v>
      </c>
      <c r="C6" s="33" t="str">
        <f t="shared" si="0"/>
        <v>Hoc sinh</v>
      </c>
      <c r="D6" s="31"/>
      <c r="E6" s="2"/>
      <c r="F6" s="2">
        <v>6</v>
      </c>
      <c r="G6" s="2">
        <v>8.5</v>
      </c>
      <c r="H6" s="2">
        <v>5.5</v>
      </c>
      <c r="I6" s="2"/>
      <c r="J6" s="26"/>
      <c r="K6" s="2"/>
    </row>
    <row r="7" spans="1:11" ht="20.100000000000001" customHeight="1" x14ac:dyDescent="0.2">
      <c r="A7" s="3">
        <v>5</v>
      </c>
      <c r="B7" s="2" t="s">
        <v>14</v>
      </c>
      <c r="C7" s="33" t="str">
        <f t="shared" si="0"/>
        <v>Con liet si</v>
      </c>
      <c r="D7" s="31"/>
      <c r="E7" s="2"/>
      <c r="F7" s="2">
        <v>9</v>
      </c>
      <c r="G7" s="2">
        <v>5</v>
      </c>
      <c r="H7" s="2">
        <v>5.5</v>
      </c>
      <c r="I7" s="2"/>
      <c r="J7" s="26"/>
      <c r="K7" s="2"/>
    </row>
    <row r="8" spans="1:11" ht="20.100000000000001" customHeight="1" x14ac:dyDescent="0.2">
      <c r="A8" s="3">
        <v>6</v>
      </c>
      <c r="B8" s="2" t="s">
        <v>15</v>
      </c>
      <c r="C8" s="33" t="str">
        <f t="shared" si="0"/>
        <v>Bo doi</v>
      </c>
      <c r="D8" s="31"/>
      <c r="E8" s="2"/>
      <c r="F8" s="2">
        <v>6.5</v>
      </c>
      <c r="G8" s="2">
        <v>6.5</v>
      </c>
      <c r="H8" s="2">
        <v>5.5</v>
      </c>
      <c r="I8" s="2"/>
      <c r="J8" s="26"/>
      <c r="K8" s="2"/>
    </row>
    <row r="9" spans="1:11" ht="20.100000000000001" customHeight="1" x14ac:dyDescent="0.2">
      <c r="A9" s="3">
        <v>7</v>
      </c>
      <c r="B9" s="2" t="s">
        <v>16</v>
      </c>
      <c r="C9" s="33" t="str">
        <f t="shared" si="0"/>
        <v>Hoc sinh</v>
      </c>
      <c r="D9" s="31"/>
      <c r="E9" s="2"/>
      <c r="F9" s="2">
        <v>8</v>
      </c>
      <c r="G9" s="2">
        <v>7.5</v>
      </c>
      <c r="H9" s="2">
        <v>3</v>
      </c>
      <c r="I9" s="2"/>
      <c r="J9" s="26"/>
      <c r="K9" s="2"/>
    </row>
    <row r="10" spans="1:11" ht="20.100000000000001" customHeight="1" x14ac:dyDescent="0.2">
      <c r="A10" s="3">
        <v>8</v>
      </c>
      <c r="B10" s="2" t="s">
        <v>17</v>
      </c>
      <c r="C10" s="33" t="str">
        <f t="shared" si="0"/>
        <v>Con liet si</v>
      </c>
      <c r="D10" s="31"/>
      <c r="E10" s="2"/>
      <c r="F10" s="2">
        <v>6.5</v>
      </c>
      <c r="G10" s="2">
        <v>5.5</v>
      </c>
      <c r="H10" s="2">
        <v>3</v>
      </c>
      <c r="I10" s="2"/>
      <c r="J10" s="26"/>
      <c r="K10" s="2"/>
    </row>
    <row r="12" spans="1:11" ht="20.100000000000001" customHeight="1" x14ac:dyDescent="0.2">
      <c r="A12" s="25" t="s">
        <v>18</v>
      </c>
      <c r="D12" s="25" t="s">
        <v>26</v>
      </c>
      <c r="H12" s="25" t="s">
        <v>37</v>
      </c>
    </row>
    <row r="13" spans="1:11" ht="32.25" customHeight="1" x14ac:dyDescent="0.2">
      <c r="A13" s="45" t="s">
        <v>19</v>
      </c>
      <c r="B13" s="45" t="s">
        <v>3</v>
      </c>
      <c r="C13" s="46"/>
      <c r="D13" s="45" t="s">
        <v>27</v>
      </c>
      <c r="E13" s="45" t="s">
        <v>28</v>
      </c>
      <c r="F13" s="64"/>
      <c r="G13" s="46"/>
      <c r="H13" s="45" t="s">
        <v>4</v>
      </c>
      <c r="I13" s="45" t="s">
        <v>38</v>
      </c>
      <c r="J13" s="45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6" t="s">
        <v>141</v>
      </c>
      <c r="J14" s="26" t="s">
        <v>141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6" t="s">
        <v>141</v>
      </c>
      <c r="J15" s="26" t="s">
        <v>141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6" t="s">
        <v>141</v>
      </c>
      <c r="J16" s="26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4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9"/>
  <sheetViews>
    <sheetView zoomScaleNormal="100" workbookViewId="0">
      <selection activeCell="L15" sqref="L1:L15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80" t="s">
        <v>40</v>
      </c>
      <c r="B1" s="80"/>
      <c r="C1" s="80"/>
      <c r="D1" s="80"/>
      <c r="E1" s="80"/>
      <c r="F1" s="80"/>
      <c r="G1" s="80"/>
      <c r="H1" s="80"/>
      <c r="I1" s="80"/>
      <c r="J1" s="80"/>
    </row>
    <row r="2" spans="1:11" ht="24" customHeight="1" x14ac:dyDescent="0.2">
      <c r="A2" s="39" t="s">
        <v>1</v>
      </c>
      <c r="B2" s="39" t="s">
        <v>41</v>
      </c>
      <c r="C2" s="39" t="s">
        <v>42</v>
      </c>
      <c r="D2" s="39" t="s">
        <v>43</v>
      </c>
      <c r="E2" s="39" t="s">
        <v>44</v>
      </c>
      <c r="F2" s="39" t="s">
        <v>45</v>
      </c>
      <c r="G2" s="39" t="s">
        <v>46</v>
      </c>
      <c r="H2" s="39" t="s">
        <v>182</v>
      </c>
      <c r="I2" s="41" t="s">
        <v>73</v>
      </c>
      <c r="J2" s="41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6"/>
      <c r="G3" s="31" t="s">
        <v>34</v>
      </c>
      <c r="H3" s="26" t="s">
        <v>34</v>
      </c>
      <c r="I3" s="26" t="s">
        <v>36</v>
      </c>
      <c r="J3" s="26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6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6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6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6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6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6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6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9" t="s">
        <v>55</v>
      </c>
      <c r="B13" s="79" t="s">
        <v>42</v>
      </c>
      <c r="C13" s="79" t="s">
        <v>44</v>
      </c>
      <c r="D13" s="79"/>
      <c r="F13" s="40" t="s">
        <v>66</v>
      </c>
      <c r="G13" s="40" t="s">
        <v>67</v>
      </c>
      <c r="I13" s="40" t="s">
        <v>72</v>
      </c>
      <c r="J13" s="40" t="s">
        <v>64</v>
      </c>
      <c r="K13" s="40" t="s">
        <v>65</v>
      </c>
    </row>
    <row r="14" spans="1:11" ht="20.100000000000001" customHeight="1" x14ac:dyDescent="0.2">
      <c r="A14" s="79"/>
      <c r="B14" s="79"/>
      <c r="C14" s="39" t="s">
        <v>64</v>
      </c>
      <c r="D14" s="39" t="s">
        <v>65</v>
      </c>
      <c r="F14" s="5" t="s">
        <v>68</v>
      </c>
      <c r="G14" s="2" t="s">
        <v>69</v>
      </c>
      <c r="I14" s="2" t="s">
        <v>60</v>
      </c>
      <c r="J14" s="26" t="s">
        <v>35</v>
      </c>
      <c r="K14" s="26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6" t="s">
        <v>35</v>
      </c>
      <c r="K15" s="26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2" t="s">
        <v>133</v>
      </c>
    </row>
    <row r="21" spans="1:4" ht="20.100000000000001" customHeight="1" x14ac:dyDescent="0.2">
      <c r="A21" s="22"/>
      <c r="B21" s="1" t="s">
        <v>181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5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3"/>
  <sheetViews>
    <sheetView workbookViewId="0">
      <selection activeCell="B31" sqref="B31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4" t="s">
        <v>121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x14ac:dyDescent="0.2">
      <c r="A2" s="82" t="s">
        <v>1</v>
      </c>
      <c r="B2" s="85" t="s">
        <v>101</v>
      </c>
      <c r="C2" s="86"/>
      <c r="D2" s="42" t="s">
        <v>102</v>
      </c>
      <c r="E2" s="81" t="s">
        <v>116</v>
      </c>
      <c r="F2" s="81"/>
      <c r="G2" s="81"/>
      <c r="H2" s="81"/>
      <c r="I2" s="42" t="s">
        <v>111</v>
      </c>
      <c r="J2" s="42" t="s">
        <v>112</v>
      </c>
      <c r="K2" s="42" t="s">
        <v>115</v>
      </c>
    </row>
    <row r="3" spans="1:11" x14ac:dyDescent="0.2">
      <c r="A3" s="83"/>
      <c r="B3" s="43" t="s">
        <v>104</v>
      </c>
      <c r="C3" s="43" t="s">
        <v>105</v>
      </c>
      <c r="D3" s="44" t="s">
        <v>103</v>
      </c>
      <c r="E3" s="43" t="s">
        <v>106</v>
      </c>
      <c r="F3" s="43" t="s">
        <v>107</v>
      </c>
      <c r="G3" s="43" t="s">
        <v>108</v>
      </c>
      <c r="H3" s="43" t="s">
        <v>109</v>
      </c>
      <c r="I3" s="44" t="s">
        <v>110</v>
      </c>
      <c r="J3" s="44" t="s">
        <v>113</v>
      </c>
      <c r="K3" s="44" t="s">
        <v>114</v>
      </c>
    </row>
    <row r="4" spans="1:11" x14ac:dyDescent="0.2">
      <c r="A4" s="5">
        <v>1</v>
      </c>
      <c r="B4" s="2">
        <v>50</v>
      </c>
      <c r="C4" s="2">
        <v>230</v>
      </c>
      <c r="D4" s="30"/>
      <c r="E4" s="30"/>
      <c r="F4" s="30"/>
      <c r="G4" s="30"/>
      <c r="H4" s="30"/>
      <c r="I4" s="30" t="s">
        <v>141</v>
      </c>
      <c r="J4" s="26" t="s">
        <v>34</v>
      </c>
      <c r="K4" s="26" t="s">
        <v>34</v>
      </c>
    </row>
    <row r="5" spans="1:11" x14ac:dyDescent="0.2">
      <c r="A5" s="5">
        <v>2</v>
      </c>
      <c r="B5" s="2">
        <v>76</v>
      </c>
      <c r="C5" s="2">
        <v>155</v>
      </c>
      <c r="D5" s="30"/>
      <c r="E5" s="30"/>
      <c r="F5" s="30"/>
      <c r="G5" s="30"/>
      <c r="H5" s="30"/>
      <c r="I5" s="26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0"/>
      <c r="E6" s="30"/>
      <c r="F6" s="30"/>
      <c r="G6" s="30"/>
      <c r="H6" s="30"/>
      <c r="I6" s="26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0"/>
      <c r="E7" s="30"/>
      <c r="F7" s="30"/>
      <c r="G7" s="30"/>
      <c r="H7" s="30"/>
      <c r="I7" s="26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0"/>
      <c r="E8" s="30"/>
      <c r="F8" s="30"/>
      <c r="G8" s="30"/>
      <c r="H8" s="30"/>
      <c r="I8" s="26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0"/>
      <c r="E9" s="30"/>
      <c r="F9" s="30"/>
      <c r="G9" s="30"/>
      <c r="H9" s="30"/>
      <c r="I9" s="26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0"/>
      <c r="E10" s="30"/>
      <c r="F10" s="30"/>
      <c r="G10" s="30"/>
      <c r="H10" s="30"/>
      <c r="I10" s="26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0"/>
      <c r="E11" s="30"/>
      <c r="F11" s="30"/>
      <c r="G11" s="30"/>
      <c r="H11" s="30"/>
      <c r="I11" s="26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0"/>
      <c r="E12" s="30"/>
      <c r="F12" s="30"/>
      <c r="G12" s="30"/>
      <c r="H12" s="30"/>
      <c r="I12" s="26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0"/>
      <c r="E13" s="30"/>
      <c r="F13" s="30"/>
      <c r="G13" s="30"/>
      <c r="H13" s="30"/>
      <c r="I13" s="26"/>
      <c r="J13" s="2"/>
      <c r="K13" s="2"/>
    </row>
    <row r="14" spans="1:11" x14ac:dyDescent="0.2">
      <c r="A14" s="12"/>
      <c r="B14" s="13"/>
      <c r="C14" s="13" t="s">
        <v>117</v>
      </c>
      <c r="D14" s="27" t="s">
        <v>34</v>
      </c>
      <c r="E14" s="13"/>
      <c r="F14" s="13"/>
      <c r="G14" s="13"/>
      <c r="H14" s="13"/>
      <c r="I14" s="27" t="s">
        <v>34</v>
      </c>
      <c r="J14" s="13"/>
      <c r="K14" s="14"/>
    </row>
    <row r="15" spans="1:11" x14ac:dyDescent="0.2">
      <c r="A15" s="15"/>
      <c r="C15" s="1" t="s">
        <v>118</v>
      </c>
      <c r="D15" s="28" t="s">
        <v>34</v>
      </c>
      <c r="I15" s="28" t="s">
        <v>34</v>
      </c>
      <c r="K15" s="16"/>
    </row>
    <row r="16" spans="1:11" x14ac:dyDescent="0.2">
      <c r="A16" s="15"/>
      <c r="C16" s="1" t="s">
        <v>119</v>
      </c>
      <c r="D16" s="28" t="s">
        <v>34</v>
      </c>
      <c r="I16" s="28" t="s">
        <v>34</v>
      </c>
      <c r="K16" s="16"/>
    </row>
    <row r="17" spans="1:12" x14ac:dyDescent="0.2">
      <c r="A17" s="17"/>
      <c r="B17" s="18"/>
      <c r="C17" s="18" t="s">
        <v>120</v>
      </c>
      <c r="D17" s="29" t="s">
        <v>34</v>
      </c>
      <c r="E17" s="18"/>
      <c r="F17" s="18"/>
      <c r="G17" s="18"/>
      <c r="H17" s="18"/>
      <c r="I17" s="29" t="s">
        <v>34</v>
      </c>
      <c r="J17" s="18"/>
      <c r="K17" s="19"/>
    </row>
    <row r="19" spans="1:12" x14ac:dyDescent="0.2">
      <c r="A19" s="20" t="s">
        <v>99</v>
      </c>
      <c r="H19" s="21" t="s">
        <v>132</v>
      </c>
    </row>
    <row r="20" spans="1:12" x14ac:dyDescent="0.2">
      <c r="A20" s="1" t="s">
        <v>126</v>
      </c>
      <c r="H20" s="42" t="s">
        <v>102</v>
      </c>
      <c r="I20" s="81" t="s">
        <v>116</v>
      </c>
      <c r="J20" s="81"/>
      <c r="K20" s="81"/>
      <c r="L20" s="81"/>
    </row>
    <row r="21" spans="1:12" x14ac:dyDescent="0.2">
      <c r="A21" s="1" t="s">
        <v>127</v>
      </c>
      <c r="H21" s="44" t="s">
        <v>103</v>
      </c>
      <c r="I21" s="43" t="s">
        <v>106</v>
      </c>
      <c r="J21" s="43" t="s">
        <v>107</v>
      </c>
      <c r="K21" s="43" t="s">
        <v>108</v>
      </c>
      <c r="L21" s="43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Bai3</vt:lpstr>
      <vt:lpstr>Bai2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2024-03-03T11:35:32Z</dcterms:modified>
</cp:coreProperties>
</file>