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B602248D-A1CD-47CE-8AE1-917A411EE60C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4" i="3"/>
  <c r="H5" i="2"/>
  <c r="H6" i="2"/>
  <c r="H7" i="2"/>
  <c r="H8" i="2"/>
  <c r="H9" i="2"/>
  <c r="H10" i="2"/>
  <c r="H11" i="2"/>
  <c r="H12" i="2"/>
  <c r="H4" i="2"/>
  <c r="G5" i="3"/>
  <c r="G6" i="3"/>
  <c r="G7" i="3"/>
  <c r="G8" i="3"/>
  <c r="G9" i="3"/>
  <c r="G10" i="3"/>
  <c r="G11" i="3"/>
  <c r="G4" i="3"/>
  <c r="D5" i="3"/>
  <c r="D6" i="3"/>
  <c r="D7" i="3"/>
  <c r="D8" i="3"/>
  <c r="D9" i="3"/>
  <c r="D10" i="3"/>
  <c r="D11" i="3"/>
  <c r="D4" i="3"/>
  <c r="F5" i="2"/>
  <c r="F6" i="2"/>
  <c r="F7" i="2"/>
  <c r="F8" i="2"/>
  <c r="F9" i="2"/>
  <c r="F10" i="2"/>
  <c r="F11" i="2"/>
  <c r="F12" i="2"/>
  <c r="F4" i="2"/>
  <c r="D5" i="2"/>
  <c r="D6" i="2"/>
  <c r="D7" i="2"/>
  <c r="D8" i="2"/>
  <c r="D9" i="2"/>
  <c r="D10" i="2"/>
  <c r="D11" i="2"/>
  <c r="D12" i="2"/>
  <c r="D4" i="2"/>
  <c r="E5" i="3"/>
  <c r="E6" i="3"/>
  <c r="E7" i="3"/>
  <c r="E8" i="3"/>
  <c r="E9" i="3"/>
  <c r="E10" i="3"/>
  <c r="E11" i="3"/>
  <c r="E4" i="3"/>
  <c r="C5" i="3"/>
  <c r="C6" i="3"/>
  <c r="C7" i="3"/>
  <c r="C8" i="3"/>
  <c r="C9" i="3"/>
  <c r="C10" i="3"/>
  <c r="C11" i="3"/>
  <c r="C4" i="3"/>
  <c r="I3" i="1"/>
  <c r="I4" i="1"/>
  <c r="I5" i="1"/>
  <c r="I6" i="1"/>
  <c r="I7" i="1"/>
  <c r="I8" i="1"/>
  <c r="I9" i="1"/>
  <c r="I10" i="1"/>
  <c r="D4" i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E3" i="1"/>
  <c r="E5" i="2"/>
  <c r="E6" i="2"/>
  <c r="E7" i="2"/>
  <c r="E8" i="2"/>
  <c r="E9" i="2"/>
  <c r="E10" i="2"/>
  <c r="E11" i="2"/>
  <c r="E12" i="2"/>
  <c r="E4" i="2"/>
  <c r="C5" i="2"/>
  <c r="C6" i="2"/>
  <c r="C7" i="2"/>
  <c r="C8" i="2"/>
  <c r="C9" i="2"/>
  <c r="C10" i="2"/>
  <c r="C11" i="2"/>
  <c r="C12" i="2"/>
  <c r="C4" i="2"/>
  <c r="K7" i="1"/>
  <c r="M6" i="1"/>
  <c r="C4" i="1"/>
  <c r="C5" i="1"/>
  <c r="C6" i="1"/>
  <c r="C7" i="1"/>
  <c r="C8" i="1"/>
  <c r="C9" i="1"/>
  <c r="C10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NNTTrinh</author>
    <author>Phong may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  <family val="2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  <family val="2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  <family val="2"/>
          </rPr>
          <t xml:space="preserve"> khu vực</t>
        </r>
      </text>
    </comment>
    <comment ref="C3" authorId="1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3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3" authorId="2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  <comment ref="B9" authorId="1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  <family val="2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  <family val="2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  <family val="2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<sst xmlns="http://schemas.openxmlformats.org/spreadsheetml/2006/main" count="512" uniqueCount="82">
  <si>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</si>
  <si>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</si>
  <si>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</si>
  <si>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</si>
  <si>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</si>
  <si>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</si>
  <si>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</si>
  <si>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</si>
  <si>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</si>
  <si>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</si>
  <si>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</si>
  <si>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</si>
  <si>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</si>
  <si>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</si>
  <si>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</si>
  <si>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</si>
  <si>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</si>
  <si>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</si>
  <si>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</si>
  <si>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</si>
  <si>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</si>
  <si>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</si>
  <si>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</si>
  <si>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</si>
  <si>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</si>
  <si>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</si>
  <si>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</si>
  <si>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</si>
  <si>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</si>
  <si>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</si>
  <si>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</si>
  <si>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</si>
  <si>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</si>
  <si>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</si>
  <si>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</si>
  <si>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</si>
  <si>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</si>
  <si>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</si>
  <si>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</si>
  <si>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</si>
  <si>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</si>
  <si>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</si>
  <si>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</si>
  <si>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</si>
  <si>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</si>
  <si>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</si>
  <si>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</si>
  <si>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</si>
  <si>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</si>
  <si>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</si>
  <si>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</si>
  <si>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</si>
  <si>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</si>
  <si>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</si>
  <si>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</si>
  <si>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</si>
  <si>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</si>
  <si>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</si>
  <si>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</si>
  <si>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</si>
  <si>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</si>
  <si>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</si>
  <si>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</si>
  <si>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</si>
  <si>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</si>
  <si>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</si>
  <si>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</si>
  <si>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</si>
  <si>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</si>
  <si>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</si>
  <si>
    <t>_ Kẻ khung toàn bảng tính (dòng 2 -&gt; dòng 12)</t>
  </si>
  <si>
    <t>2 tham so</t>
  </si>
  <si>
    <t>3 tham so</t>
  </si>
  <si>
    <t>LEFT,RIGHT(tham so 1, tham so 2)</t>
  </si>
  <si>
    <t>MID (tham so 1, tham so2, tham so 3)</t>
  </si>
  <si>
    <t>MID(cat cai gi, cat tu vi tri nao, cat bao nhieu ky tu)</t>
  </si>
  <si>
    <t>LEFT,RIGHT(cat cai gi, cat bao nhieu ky tu)</t>
  </si>
  <si>
    <t>A</t>
  </si>
  <si>
    <t>B</t>
  </si>
  <si>
    <t>SUNGDUC</t>
  </si>
  <si>
    <t>LEN(b4)-4</t>
  </si>
  <si>
    <r>
      <t>FALN</t>
    </r>
    <r>
      <rPr>
        <sz val="24"/>
        <color rgb="FFFF0000"/>
        <rFont val="Arial"/>
        <family val="2"/>
      </rPr>
      <t>1010432423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</si>
</sst>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dd/mm/yyyy"/>
    <numFmt numFmtId="168" formatCode="#,##0\ &quot;VND&quot;"/>
    <numFmt numFmtId="169" formatCode="#,##0&quot;VND&quot;"/>
  </numFmts>
  <fonts count="3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24"/>
      <color indexed="8"/>
      <name val="Arial"/>
      <family val="2"/>
    </font>
    <font>
      <sz val="2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32">
    <xf numFmtId="0" fontId="0" fillId="0" borderId="0" xfId="0"/>
    <xf numFmtId="0" fontId="9" fillId="0" borderId="0" xfId="0" applyFont="1"/>
    <xf numFmtId="0" fontId="10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3" fillId="0" borderId="0" xfId="0" applyFont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33" fillId="0" borderId="0" xfId="0" applyFont="1"/>
    <xf numFmtId="0" fontId="9" fillId="0" borderId="1" xfId="0" applyFont="1" applyBorder="1"/>
    <xf numFmtId="0" fontId="1" fillId="0" borderId="1" xfId="0" applyFont="1" applyBorder="1"/>
    <xf numFmtId="0" fontId="20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27" fillId="0" borderId="1" xfId="0" applyFont="1" applyBorder="1"/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2" fontId="9" fillId="0" borderId="1" xfId="0" applyNumberFormat="1" applyFont="1" applyBorder="1"/>
    <xf numFmtId="0" fontId="3" fillId="0" borderId="1" xfId="0" applyFont="1" applyBorder="1"/>
    <xf numFmtId="166" fontId="1" fillId="0" borderId="1" xfId="0" applyNumberFormat="1" applyFont="1" applyBorder="1" applyAlignment="1">
      <alignment wrapText="1"/>
    </xf>
    <xf numFmtId="0" fontId="34" fillId="0" borderId="0" xfId="0" applyFont="1" applyAlignment="1">
      <alignment horizontal="center"/>
    </xf>
    <xf numFmtId="168" fontId="15" fillId="0" borderId="1" xfId="0" applyNumberFormat="1" applyFont="1" applyBorder="1"/>
    <xf numFmtId="169" fontId="15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29"/>
  <sheetViews>
    <sheetView workbookViewId="0">
      <selection activeCell="C3" sqref="C3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9.140625" style="1" customWidth="1"/>
    <col min="5" max="5" width="12.28515625" style="1" customWidth="1"/>
    <col min="6" max="6" width="10.85546875" style="1" bestFit="1" customWidth="1"/>
    <col min="7" max="10" width="9.140625" style="1"/>
    <col min="11" max="11" width="33.28515625" style="1" bestFit="1" customWidth="1"/>
    <col min="12" max="12" width="44.42578125" style="1" bestFit="1" customWidth="1"/>
    <col min="13" max="16384" width="9.140625" style="1"/>
  </cols>
  <sheetData>
    <row r="1" spans="1:257" ht="21.95" customHeight="1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257" ht="21.95" customHeight="1" x14ac:dyDescent="0.2">
      <c r="A2" s="14" t="s">
        <v>1</v>
      </c>
      <c r="B2" s="14" t="s">
        <v>2</v>
      </c>
      <c r="C2" s="14" t="s">
        <v>14</v>
      </c>
      <c r="D2" s="14" t="s">
        <v>3</v>
      </c>
      <c r="E2" s="15" t="s">
        <v>40</v>
      </c>
      <c r="F2" s="14" t="s">
        <v>4</v>
      </c>
      <c r="G2" s="14" t="s">
        <v>5</v>
      </c>
      <c r="H2" s="14" t="s">
        <v>6</v>
      </c>
      <c r="I2" s="14" t="s">
        <v>64</v>
      </c>
      <c r="K2" s="3" t="s">
        <v>73</v>
      </c>
      <c r="L2" s="3" t="s">
        <v>76</v>
      </c>
      <c r="M2" s="3" t="s">
        <v>71</v>
      </c>
    </row>
    <row r="3" spans="1:257" ht="21.95" customHeight="1" x14ac:dyDescent="0.2">
      <c r="A3" s="14">
        <v>1</v>
      </c>
      <c r="B3" s="19" t="s">
        <v>15</v>
      </c>
      <c r="C3" s="16" t="str">
        <f>LEFT(B3,2)</f>
        <v>BD</v>
      </c>
      <c r="D3" s="17" t="str">
        <f>"khu vực" &amp;  -  RIGHT(B3,1)</f>
        <v>khu vực-1</v>
      </c>
      <c r="E3" s="18" t="str">
        <f>"Ngành "   &amp;    MID(B3,3,2)</f>
        <v>Ngành A1</v>
      </c>
      <c r="F3" s="14">
        <v>9</v>
      </c>
      <c r="G3" s="14">
        <v>7.5</v>
      </c>
      <c r="H3" s="14">
        <v>0</v>
      </c>
      <c r="I3" s="26">
        <f>(F3+G3+H3)/3</f>
        <v>5.5</v>
      </c>
      <c r="K3" s="3" t="s">
        <v>74</v>
      </c>
      <c r="L3" s="3" t="s">
        <v>75</v>
      </c>
      <c r="M3" s="3" t="s">
        <v>72</v>
      </c>
    </row>
    <row r="4" spans="1:257" ht="21.95" customHeight="1" x14ac:dyDescent="0.2">
      <c r="A4" s="14">
        <v>2</v>
      </c>
      <c r="B4" s="14" t="s">
        <v>7</v>
      </c>
      <c r="C4" s="16" t="str">
        <f t="shared" ref="C4:C10" si="0">LEFT(B4,2)</f>
        <v>HS</v>
      </c>
      <c r="D4" s="17" t="str">
        <f t="shared" ref="D4:D10" si="1">"khu vực" &amp;  -  RIGHT(B4,1)</f>
        <v>khu vực-3</v>
      </c>
      <c r="E4" s="18" t="str">
        <f t="shared" ref="E4:E10" si="2">"Ngành "   &amp;    MID(B4,3,2)</f>
        <v>Ngành A3</v>
      </c>
      <c r="F4" s="14">
        <v>6.5</v>
      </c>
      <c r="G4" s="14">
        <v>7</v>
      </c>
      <c r="H4" s="14">
        <v>6.5</v>
      </c>
      <c r="I4" s="26">
        <f t="shared" ref="I4:I10" si="3">(F4+G4+H4)/3</f>
        <v>6.666666666666667</v>
      </c>
    </row>
    <row r="5" spans="1:257" ht="21.95" customHeight="1" x14ac:dyDescent="0.2">
      <c r="A5" s="14">
        <v>3</v>
      </c>
      <c r="B5" s="14" t="s">
        <v>8</v>
      </c>
      <c r="C5" s="16" t="str">
        <f t="shared" si="0"/>
        <v>CL</v>
      </c>
      <c r="D5" s="17" t="str">
        <f t="shared" si="1"/>
        <v>khu vực-3</v>
      </c>
      <c r="E5" s="18" t="str">
        <f t="shared" si="2"/>
        <v>Ngành C3</v>
      </c>
      <c r="F5" s="14">
        <v>4.5</v>
      </c>
      <c r="G5" s="14">
        <v>4</v>
      </c>
      <c r="H5" s="14">
        <v>5</v>
      </c>
      <c r="I5" s="26">
        <f t="shared" si="3"/>
        <v>4.5</v>
      </c>
    </row>
    <row r="6" spans="1:257" ht="21.95" customHeight="1" x14ac:dyDescent="0.2">
      <c r="A6" s="14">
        <v>4</v>
      </c>
      <c r="B6" s="14" t="s">
        <v>9</v>
      </c>
      <c r="C6" s="16" t="str">
        <f t="shared" si="0"/>
        <v>HS</v>
      </c>
      <c r="D6" s="17" t="str">
        <f t="shared" si="1"/>
        <v>khu vực-2</v>
      </c>
      <c r="E6" s="18" t="str">
        <f t="shared" si="2"/>
        <v>Ngành B2</v>
      </c>
      <c r="F6" s="14">
        <v>6</v>
      </c>
      <c r="G6" s="14">
        <v>8.5</v>
      </c>
      <c r="H6" s="14">
        <v>5.5</v>
      </c>
      <c r="I6" s="26">
        <f t="shared" si="3"/>
        <v>6.666666666666667</v>
      </c>
      <c r="K6" s="3" t="s">
        <v>77</v>
      </c>
      <c r="L6" s="3" t="s">
        <v>78</v>
      </c>
      <c r="M6" s="1" t="str">
        <f>K6  &amp; L6</f>
        <v>AB</v>
      </c>
    </row>
    <row r="7" spans="1:257" ht="21.95" customHeight="1" x14ac:dyDescent="0.2">
      <c r="A7" s="14">
        <v>5</v>
      </c>
      <c r="B7" s="14" t="s">
        <v>10</v>
      </c>
      <c r="C7" s="16" t="str">
        <f t="shared" si="0"/>
        <v>CL</v>
      </c>
      <c r="D7" s="17" t="str">
        <f t="shared" si="1"/>
        <v>khu vực-1</v>
      </c>
      <c r="E7" s="18" t="str">
        <f t="shared" si="2"/>
        <v>Ngành B1</v>
      </c>
      <c r="F7" s="14">
        <v>9</v>
      </c>
      <c r="G7" s="14">
        <v>5</v>
      </c>
      <c r="H7" s="14">
        <v>5.5</v>
      </c>
      <c r="I7" s="26">
        <f t="shared" si="3"/>
        <v>6.5</v>
      </c>
      <c r="K7" s="1" t="str">
        <f>"Nganh "&amp;K6</f>
        <v>Nganh A</v>
      </c>
    </row>
    <row r="8" spans="1:257" ht="21.95" customHeight="1" x14ac:dyDescent="0.2">
      <c r="A8" s="14">
        <v>6</v>
      </c>
      <c r="B8" s="14" t="s">
        <v>11</v>
      </c>
      <c r="C8" s="16" t="str">
        <f t="shared" si="0"/>
        <v>BD</v>
      </c>
      <c r="D8" s="17" t="str">
        <f t="shared" si="1"/>
        <v>khu vực-3</v>
      </c>
      <c r="E8" s="18" t="str">
        <f t="shared" si="2"/>
        <v>Ngành B3</v>
      </c>
      <c r="F8" s="14">
        <v>6.5</v>
      </c>
      <c r="G8" s="14">
        <v>6.5</v>
      </c>
      <c r="H8" s="14">
        <v>5.5</v>
      </c>
      <c r="I8" s="26">
        <f t="shared" si="3"/>
        <v>6.166666666666667</v>
      </c>
    </row>
    <row r="9" spans="1:257" ht="21.95" customHeight="1" x14ac:dyDescent="0.2">
      <c r="A9" s="14">
        <v>7</v>
      </c>
      <c r="B9" s="14" t="s">
        <v>12</v>
      </c>
      <c r="C9" s="16" t="str">
        <f t="shared" si="0"/>
        <v>HS</v>
      </c>
      <c r="D9" s="17" t="str">
        <f t="shared" si="1"/>
        <v>khu vực-2</v>
      </c>
      <c r="E9" s="18" t="str">
        <f t="shared" si="2"/>
        <v>Ngành A2</v>
      </c>
      <c r="F9" s="14">
        <v>8</v>
      </c>
      <c r="G9" s="14">
        <v>7.5</v>
      </c>
      <c r="H9" s="14">
        <v>3</v>
      </c>
      <c r="I9" s="26">
        <f t="shared" si="3"/>
        <v>6.166666666666667</v>
      </c>
    </row>
    <row r="10" spans="1:257" ht="21.95" customHeight="1" x14ac:dyDescent="0.2">
      <c r="A10" s="14">
        <v>8</v>
      </c>
      <c r="B10" s="14" t="s">
        <v>13</v>
      </c>
      <c r="C10" s="16" t="str">
        <f t="shared" si="0"/>
        <v>CL</v>
      </c>
      <c r="D10" s="17" t="str">
        <f t="shared" si="1"/>
        <v>khu vực-2</v>
      </c>
      <c r="E10" s="18" t="str">
        <f t="shared" si="2"/>
        <v>Ngành C2</v>
      </c>
      <c r="F10" s="14">
        <v>6.5</v>
      </c>
      <c r="G10" s="14">
        <v>5.5</v>
      </c>
      <c r="H10" s="14">
        <v>3</v>
      </c>
      <c r="I10" s="26">
        <f t="shared" si="3"/>
        <v>5</v>
      </c>
      <c r="K10" s="3" t="s">
        <v>79</v>
      </c>
    </row>
    <row r="13" spans="1:257" ht="21.95" customHeight="1" x14ac:dyDescent="0.2">
      <c r="A13" s="5" t="s">
        <v>26</v>
      </c>
    </row>
    <row r="14" spans="1:257" ht="21.95" customHeight="1" x14ac:dyDescent="0.2">
      <c r="A14" s="3" t="s">
        <v>34</v>
      </c>
    </row>
    <row r="15" spans="1:257" ht="21.95" customHeight="1" x14ac:dyDescent="0.2">
      <c r="A15" s="3" t="s">
        <v>69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  <c r="IW15" s="1" t="s">
        <v>27</v>
      </c>
    </row>
    <row r="16" spans="1:257" ht="21.95" customHeight="1" x14ac:dyDescent="0.2">
      <c r="A16" s="1" t="s">
        <v>29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  <c r="IW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65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phoneticPr fontId="14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H4" sqref="H4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4" ht="20.100000000000001" customHeight="1" x14ac:dyDescent="0.35">
      <c r="A1" s="8" t="s">
        <v>17</v>
      </c>
      <c r="B1" s="8"/>
      <c r="C1" s="8"/>
      <c r="D1" s="8"/>
      <c r="E1" s="8"/>
      <c r="F1" s="8"/>
      <c r="G1" s="8"/>
      <c r="H1" s="8"/>
    </row>
    <row r="2" spans="1:14" ht="20.100000000000001" customHeight="1" x14ac:dyDescent="0.35">
      <c r="A2" s="8"/>
      <c r="B2" s="8"/>
      <c r="C2" s="8"/>
      <c r="D2" s="8"/>
      <c r="E2" s="8"/>
      <c r="F2" s="13" t="s">
        <v>37</v>
      </c>
      <c r="G2" s="8">
        <v>19280</v>
      </c>
      <c r="H2" s="8"/>
    </row>
    <row r="3" spans="1:14" ht="40.5" customHeight="1" x14ac:dyDescent="0.4">
      <c r="A3" s="15" t="s">
        <v>1</v>
      </c>
      <c r="B3" s="15" t="s">
        <v>18</v>
      </c>
      <c r="C3" s="20" t="s">
        <v>52</v>
      </c>
      <c r="D3" s="20" t="s">
        <v>51</v>
      </c>
      <c r="E3" s="20" t="s">
        <v>53</v>
      </c>
      <c r="F3" s="15" t="s">
        <v>19</v>
      </c>
      <c r="G3" s="15" t="s">
        <v>39</v>
      </c>
      <c r="H3" s="15" t="s">
        <v>38</v>
      </c>
      <c r="J3" s="29" t="s">
        <v>81</v>
      </c>
      <c r="K3" s="29"/>
      <c r="L3" s="29"/>
      <c r="M3" s="29"/>
      <c r="N3" s="29"/>
    </row>
    <row r="4" spans="1:14" ht="20.100000000000001" customHeight="1" x14ac:dyDescent="0.2">
      <c r="A4" s="21"/>
      <c r="B4" s="19" t="s">
        <v>42</v>
      </c>
      <c r="C4" s="22" t="str">
        <f>LEFT(B4,2)</f>
        <v>PE</v>
      </c>
      <c r="D4" s="23" t="str">
        <f>MID(B4,3,1)</f>
        <v>L</v>
      </c>
      <c r="E4" s="24" t="str">
        <f>MID(B4,4,1)</f>
        <v>N</v>
      </c>
      <c r="F4" s="25" t="str">
        <f>RIGHT(B4,LEN(B4)-4)</f>
        <v>20</v>
      </c>
      <c r="G4" s="14">
        <v>5000</v>
      </c>
      <c r="H4" s="30">
        <f>F4*G4</f>
        <v>100000</v>
      </c>
      <c r="I4" s="9"/>
      <c r="J4" s="9"/>
    </row>
    <row r="5" spans="1:14" ht="20.100000000000001" customHeight="1" x14ac:dyDescent="0.2">
      <c r="A5" s="21"/>
      <c r="B5" s="15" t="s">
        <v>43</v>
      </c>
      <c r="C5" s="22" t="str">
        <f t="shared" ref="C5:C12" si="0">LEFT(B5,2)</f>
        <v>CO</v>
      </c>
      <c r="D5" s="23" t="str">
        <f t="shared" ref="D5:D12" si="1">MID(B5,3,1)</f>
        <v>C</v>
      </c>
      <c r="E5" s="24" t="str">
        <f t="shared" ref="E5:E12" si="2">MID(B5,4,1)</f>
        <v>N</v>
      </c>
      <c r="F5" s="25" t="str">
        <f t="shared" ref="F5:F12" si="3">RIGHT(B5,LEN(B5)-4)</f>
        <v>140</v>
      </c>
      <c r="G5" s="14">
        <v>6000</v>
      </c>
      <c r="H5" s="30">
        <f t="shared" ref="H5:H12" si="4">F5*G5</f>
        <v>840000</v>
      </c>
      <c r="J5" s="9"/>
      <c r="L5" s="3" t="s">
        <v>80</v>
      </c>
    </row>
    <row r="6" spans="1:14" ht="20.100000000000001" customHeight="1" x14ac:dyDescent="0.2">
      <c r="A6" s="21"/>
      <c r="B6" s="15" t="s">
        <v>44</v>
      </c>
      <c r="C6" s="22" t="str">
        <f t="shared" si="0"/>
        <v>FA</v>
      </c>
      <c r="D6" s="23" t="str">
        <f t="shared" si="1"/>
        <v>C</v>
      </c>
      <c r="E6" s="24" t="str">
        <f t="shared" si="2"/>
        <v>N</v>
      </c>
      <c r="F6" s="25" t="str">
        <f t="shared" si="3"/>
        <v>170</v>
      </c>
      <c r="G6" s="14">
        <v>7000</v>
      </c>
      <c r="H6" s="30">
        <f t="shared" si="4"/>
        <v>1190000</v>
      </c>
      <c r="J6" s="9"/>
    </row>
    <row r="7" spans="1:14" ht="20.100000000000001" customHeight="1" x14ac:dyDescent="0.2">
      <c r="A7" s="21"/>
      <c r="B7" s="15" t="s">
        <v>45</v>
      </c>
      <c r="C7" s="22" t="str">
        <f t="shared" si="0"/>
        <v>FA</v>
      </c>
      <c r="D7" s="23" t="str">
        <f t="shared" si="1"/>
        <v>L</v>
      </c>
      <c r="E7" s="24" t="str">
        <f t="shared" si="2"/>
        <v>N</v>
      </c>
      <c r="F7" s="25" t="str">
        <f t="shared" si="3"/>
        <v>1010</v>
      </c>
      <c r="G7" s="14">
        <v>8000</v>
      </c>
      <c r="H7" s="30">
        <f t="shared" si="4"/>
        <v>8080000</v>
      </c>
      <c r="J7" s="9"/>
    </row>
    <row r="8" spans="1:14" ht="20.100000000000001" customHeight="1" x14ac:dyDescent="0.2">
      <c r="A8" s="21"/>
      <c r="B8" s="14" t="s">
        <v>46</v>
      </c>
      <c r="C8" s="22" t="str">
        <f t="shared" si="0"/>
        <v>PE</v>
      </c>
      <c r="D8" s="23" t="str">
        <f t="shared" si="1"/>
        <v>C</v>
      </c>
      <c r="E8" s="24" t="str">
        <f t="shared" si="2"/>
        <v>X</v>
      </c>
      <c r="F8" s="25" t="str">
        <f t="shared" si="3"/>
        <v>50</v>
      </c>
      <c r="G8" s="14">
        <v>9000</v>
      </c>
      <c r="H8" s="30">
        <f t="shared" si="4"/>
        <v>450000</v>
      </c>
      <c r="J8" s="9"/>
    </row>
    <row r="9" spans="1:14" ht="20.100000000000001" customHeight="1" x14ac:dyDescent="0.2">
      <c r="A9" s="21"/>
      <c r="B9" s="14" t="s">
        <v>47</v>
      </c>
      <c r="C9" s="22" t="str">
        <f t="shared" si="0"/>
        <v>PE</v>
      </c>
      <c r="D9" s="23" t="str">
        <f t="shared" si="1"/>
        <v>C</v>
      </c>
      <c r="E9" s="24" t="str">
        <f t="shared" si="2"/>
        <v>N</v>
      </c>
      <c r="F9" s="25" t="str">
        <f t="shared" si="3"/>
        <v>280</v>
      </c>
      <c r="G9" s="14">
        <v>5000</v>
      </c>
      <c r="H9" s="30">
        <f t="shared" si="4"/>
        <v>1400000</v>
      </c>
      <c r="J9" s="9"/>
    </row>
    <row r="10" spans="1:14" ht="20.100000000000001" customHeight="1" x14ac:dyDescent="0.2">
      <c r="A10" s="21"/>
      <c r="B10" s="14" t="s">
        <v>48</v>
      </c>
      <c r="C10" s="22" t="str">
        <f t="shared" si="0"/>
        <v>SP</v>
      </c>
      <c r="D10" s="23" t="str">
        <f t="shared" si="1"/>
        <v>L</v>
      </c>
      <c r="E10" s="24" t="str">
        <f t="shared" si="2"/>
        <v>N</v>
      </c>
      <c r="F10" s="25" t="str">
        <f t="shared" si="3"/>
        <v>1325</v>
      </c>
      <c r="G10" s="14">
        <v>6000</v>
      </c>
      <c r="H10" s="30">
        <f t="shared" si="4"/>
        <v>7950000</v>
      </c>
      <c r="J10" s="9"/>
    </row>
    <row r="11" spans="1:14" ht="20.100000000000001" customHeight="1" x14ac:dyDescent="0.2">
      <c r="A11" s="21"/>
      <c r="B11" s="14" t="s">
        <v>49</v>
      </c>
      <c r="C11" s="22" t="str">
        <f t="shared" si="0"/>
        <v>SP</v>
      </c>
      <c r="D11" s="23" t="str">
        <f t="shared" si="1"/>
        <v>L</v>
      </c>
      <c r="E11" s="24" t="str">
        <f t="shared" si="2"/>
        <v>X</v>
      </c>
      <c r="F11" s="25" t="str">
        <f t="shared" si="3"/>
        <v>90</v>
      </c>
      <c r="G11" s="14">
        <v>7000</v>
      </c>
      <c r="H11" s="30">
        <f t="shared" si="4"/>
        <v>630000</v>
      </c>
      <c r="J11" s="9"/>
    </row>
    <row r="12" spans="1:14" ht="20.100000000000001" customHeight="1" x14ac:dyDescent="0.2">
      <c r="A12" s="14"/>
      <c r="B12" s="14" t="s">
        <v>50</v>
      </c>
      <c r="C12" s="22" t="str">
        <f t="shared" si="0"/>
        <v>CO</v>
      </c>
      <c r="D12" s="23" t="str">
        <f t="shared" si="1"/>
        <v>C</v>
      </c>
      <c r="E12" s="24" t="str">
        <f t="shared" si="2"/>
        <v>N</v>
      </c>
      <c r="F12" s="25" t="str">
        <f t="shared" si="3"/>
        <v>150</v>
      </c>
      <c r="G12" s="14">
        <v>8000</v>
      </c>
      <c r="H12" s="30">
        <f t="shared" si="4"/>
        <v>1200000</v>
      </c>
      <c r="J12" s="9"/>
    </row>
    <row r="13" spans="1:14" ht="20.100000000000001" customHeight="1" x14ac:dyDescent="0.2">
      <c r="A13" s="5" t="s">
        <v>26</v>
      </c>
    </row>
    <row r="14" spans="1:14" ht="20.100000000000001" customHeight="1" x14ac:dyDescent="0.2">
      <c r="A14" s="5"/>
    </row>
    <row r="15" spans="1:14" ht="20.100000000000001" customHeight="1" x14ac:dyDescent="0.2">
      <c r="A15" s="3" t="s">
        <v>33</v>
      </c>
    </row>
    <row r="16" spans="1:14" ht="20.100000000000001" customHeight="1" x14ac:dyDescent="0.2">
      <c r="A16" s="3" t="s">
        <v>70</v>
      </c>
    </row>
    <row r="17" spans="1:1" ht="20.100000000000001" customHeight="1" x14ac:dyDescent="0.2">
      <c r="A17" s="1" t="s">
        <v>29</v>
      </c>
    </row>
    <row r="18" spans="1:1" ht="20.100000000000001" customHeight="1" x14ac:dyDescent="0.2">
      <c r="A18" s="4" t="s">
        <v>68</v>
      </c>
    </row>
    <row r="19" spans="1:1" ht="20.100000000000001" customHeight="1" x14ac:dyDescent="0.2">
      <c r="A19" s="1" t="s">
        <v>66</v>
      </c>
    </row>
  </sheetData>
  <mergeCells count="1">
    <mergeCell ref="J3:N3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zoomScale="115" workbookViewId="0">
      <selection activeCell="K17" sqref="K17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7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9.140625" style="1" customWidth="1"/>
    <col min="10" max="16384" width="9.140625" style="1"/>
  </cols>
  <sheetData>
    <row r="1" spans="1:9" ht="20.100000000000001" customHeigh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6"/>
      <c r="F2" s="6"/>
      <c r="G2" s="12" t="s">
        <v>37</v>
      </c>
      <c r="H2" s="12">
        <v>19530</v>
      </c>
      <c r="I2" s="6"/>
    </row>
    <row r="3" spans="1:9" ht="20.100000000000001" customHeight="1" x14ac:dyDescent="0.2">
      <c r="A3" s="15" t="s">
        <v>1</v>
      </c>
      <c r="B3" s="15" t="s">
        <v>21</v>
      </c>
      <c r="C3" s="15" t="s">
        <v>23</v>
      </c>
      <c r="D3" s="15" t="s">
        <v>67</v>
      </c>
      <c r="E3" s="15" t="s">
        <v>24</v>
      </c>
      <c r="F3" s="15" t="s">
        <v>22</v>
      </c>
      <c r="G3" s="15" t="s">
        <v>19</v>
      </c>
      <c r="H3" s="15" t="s">
        <v>39</v>
      </c>
      <c r="I3" s="15" t="s">
        <v>38</v>
      </c>
    </row>
    <row r="4" spans="1:9" ht="20.100000000000001" customHeight="1" x14ac:dyDescent="0.2">
      <c r="A4" s="15">
        <v>1</v>
      </c>
      <c r="B4" s="27" t="s">
        <v>61</v>
      </c>
      <c r="C4" s="16" t="str">
        <f>LEFT(B4,1)</f>
        <v>B</v>
      </c>
      <c r="D4" s="18" t="str">
        <f>MID(B4,2,1)</f>
        <v>X</v>
      </c>
      <c r="E4" s="17" t="str">
        <f>MID(B4,3,3)</f>
        <v>CPD</v>
      </c>
      <c r="F4" s="28">
        <v>40076</v>
      </c>
      <c r="G4" s="15" t="str">
        <f>RIGHT(B4,LEN(B4)-5)</f>
        <v>100</v>
      </c>
      <c r="H4" s="15">
        <v>1000</v>
      </c>
      <c r="I4" s="31">
        <f>G4*H4*$H$2</f>
        <v>1953000000</v>
      </c>
    </row>
    <row r="5" spans="1:9" ht="20.100000000000001" customHeight="1" x14ac:dyDescent="0.2">
      <c r="A5" s="15">
        <v>2</v>
      </c>
      <c r="B5" s="15" t="s">
        <v>54</v>
      </c>
      <c r="C5" s="16" t="str">
        <f t="shared" ref="C5:C11" si="0">LEFT(B5,1)</f>
        <v>N</v>
      </c>
      <c r="D5" s="18" t="str">
        <f t="shared" ref="D5:D11" si="1">MID(B5,2,1)</f>
        <v>X</v>
      </c>
      <c r="E5" s="17" t="str">
        <f t="shared" ref="E5:E11" si="2">MID(B5,3,3)</f>
        <v>MGI</v>
      </c>
      <c r="F5" s="28">
        <v>40077</v>
      </c>
      <c r="G5" s="15" t="str">
        <f t="shared" ref="G5:G11" si="3">RIGHT(B5,LEN(B5)-5)</f>
        <v>50</v>
      </c>
      <c r="H5" s="15">
        <v>2000</v>
      </c>
      <c r="I5" s="31">
        <f t="shared" ref="I5:I11" si="4">G5*H5*$H$2</f>
        <v>1953000000</v>
      </c>
    </row>
    <row r="6" spans="1:9" ht="20.100000000000001" customHeight="1" x14ac:dyDescent="0.2">
      <c r="A6" s="15">
        <v>3</v>
      </c>
      <c r="B6" s="15" t="s">
        <v>55</v>
      </c>
      <c r="C6" s="16" t="str">
        <f t="shared" si="0"/>
        <v>P</v>
      </c>
      <c r="D6" s="18" t="str">
        <f t="shared" si="1"/>
        <v>N</v>
      </c>
      <c r="E6" s="17" t="str">
        <f t="shared" si="2"/>
        <v>TIV</v>
      </c>
      <c r="F6" s="28">
        <v>40078</v>
      </c>
      <c r="G6" s="15" t="str">
        <f t="shared" si="3"/>
        <v>65</v>
      </c>
      <c r="H6" s="15">
        <v>3000</v>
      </c>
      <c r="I6" s="31">
        <f t="shared" si="4"/>
        <v>3808350000</v>
      </c>
    </row>
    <row r="7" spans="1:9" ht="20.100000000000001" customHeight="1" x14ac:dyDescent="0.2">
      <c r="A7" s="15">
        <v>4</v>
      </c>
      <c r="B7" s="15" t="s">
        <v>56</v>
      </c>
      <c r="C7" s="16" t="str">
        <f t="shared" si="0"/>
        <v>T</v>
      </c>
      <c r="D7" s="18" t="str">
        <f t="shared" si="1"/>
        <v>N</v>
      </c>
      <c r="E7" s="17" t="str">
        <f t="shared" si="2"/>
        <v>MGI</v>
      </c>
      <c r="F7" s="28">
        <v>40079</v>
      </c>
      <c r="G7" s="15" t="str">
        <f t="shared" si="3"/>
        <v>30</v>
      </c>
      <c r="H7" s="15">
        <v>4000</v>
      </c>
      <c r="I7" s="31">
        <f t="shared" si="4"/>
        <v>2343600000</v>
      </c>
    </row>
    <row r="8" spans="1:9" ht="20.100000000000001" customHeight="1" x14ac:dyDescent="0.2">
      <c r="A8" s="15">
        <v>5</v>
      </c>
      <c r="B8" s="15" t="s">
        <v>57</v>
      </c>
      <c r="C8" s="16" t="str">
        <f t="shared" si="0"/>
        <v>N</v>
      </c>
      <c r="D8" s="18" t="str">
        <f t="shared" si="1"/>
        <v>X</v>
      </c>
      <c r="E8" s="17" t="str">
        <f t="shared" si="2"/>
        <v>SCS</v>
      </c>
      <c r="F8" s="28">
        <v>40080</v>
      </c>
      <c r="G8" s="15" t="str">
        <f t="shared" si="3"/>
        <v>300</v>
      </c>
      <c r="H8" s="15">
        <v>1500</v>
      </c>
      <c r="I8" s="31">
        <f t="shared" si="4"/>
        <v>8788500000</v>
      </c>
    </row>
    <row r="9" spans="1:9" ht="20.100000000000001" customHeight="1" x14ac:dyDescent="0.2">
      <c r="A9" s="15">
        <v>6</v>
      </c>
      <c r="B9" s="15" t="s">
        <v>58</v>
      </c>
      <c r="C9" s="16" t="str">
        <f t="shared" si="0"/>
        <v>T</v>
      </c>
      <c r="D9" s="18" t="str">
        <f t="shared" si="1"/>
        <v>N</v>
      </c>
      <c r="E9" s="17" t="str">
        <f t="shared" si="2"/>
        <v>CPD</v>
      </c>
      <c r="F9" s="28">
        <v>40081</v>
      </c>
      <c r="G9" s="15" t="str">
        <f t="shared" si="3"/>
        <v>500</v>
      </c>
      <c r="H9" s="15">
        <v>2500</v>
      </c>
      <c r="I9" s="31">
        <f t="shared" si="4"/>
        <v>24412500000</v>
      </c>
    </row>
    <row r="10" spans="1:9" ht="20.100000000000001" customHeight="1" x14ac:dyDescent="0.2">
      <c r="A10" s="15">
        <v>7</v>
      </c>
      <c r="B10" s="15" t="s">
        <v>59</v>
      </c>
      <c r="C10" s="16" t="str">
        <f t="shared" si="0"/>
        <v>P</v>
      </c>
      <c r="D10" s="18" t="str">
        <f t="shared" si="1"/>
        <v>X</v>
      </c>
      <c r="E10" s="17" t="str">
        <f t="shared" si="2"/>
        <v>TIV</v>
      </c>
      <c r="F10" s="28">
        <v>40082</v>
      </c>
      <c r="G10" s="15" t="str">
        <f t="shared" si="3"/>
        <v>450</v>
      </c>
      <c r="H10" s="15">
        <v>3500</v>
      </c>
      <c r="I10" s="31">
        <f t="shared" si="4"/>
        <v>30759750000</v>
      </c>
    </row>
    <row r="11" spans="1:9" ht="20.100000000000001" customHeight="1" x14ac:dyDescent="0.2">
      <c r="A11" s="15">
        <v>8</v>
      </c>
      <c r="B11" s="15" t="s">
        <v>60</v>
      </c>
      <c r="C11" s="16" t="str">
        <f t="shared" si="0"/>
        <v>N</v>
      </c>
      <c r="D11" s="18" t="str">
        <f t="shared" si="1"/>
        <v>N</v>
      </c>
      <c r="E11" s="17" t="str">
        <f t="shared" si="2"/>
        <v>MGI</v>
      </c>
      <c r="F11" s="28">
        <v>40083</v>
      </c>
      <c r="G11" s="15" t="str">
        <f t="shared" si="3"/>
        <v>320</v>
      </c>
      <c r="H11" s="15">
        <v>4500</v>
      </c>
      <c r="I11" s="31">
        <f t="shared" si="4"/>
        <v>28123200000</v>
      </c>
    </row>
    <row r="12" spans="1:9" ht="20.100000000000001" customHeight="1" x14ac:dyDescent="0.2">
      <c r="G12" s="10" t="s">
        <v>16</v>
      </c>
      <c r="I12" s="11" t="s">
        <v>41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62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63</v>
      </c>
    </row>
  </sheetData>
  <phoneticPr fontId="1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2024-03-09T12:38:30Z</dcterms:modified>
</cp:coreProperties>
</file>