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8_{DE707214-948A-41D7-9F99-8FA7E4F478C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4" i="2"/>
  <c r="G5" i="2"/>
  <c r="G6" i="2"/>
  <c r="G7" i="2"/>
  <c r="G8" i="2"/>
  <c r="G9" i="2"/>
  <c r="G10" i="2"/>
  <c r="G11" i="2"/>
  <c r="G4" i="2"/>
  <c r="F5" i="2"/>
  <c r="F6" i="2"/>
  <c r="F7" i="2"/>
  <c r="F8" i="2"/>
  <c r="F9" i="2"/>
  <c r="F10" i="2"/>
  <c r="F11" i="2"/>
  <c r="F4" i="2"/>
  <c r="D5" i="2"/>
  <c r="D6" i="2"/>
  <c r="D7" i="2"/>
  <c r="D8" i="2"/>
  <c r="D9" i="2"/>
  <c r="D10" i="2"/>
  <c r="D11" i="2"/>
  <c r="D4" i="2"/>
  <c r="E5" i="2"/>
  <c r="E6" i="2"/>
  <c r="E7" i="2"/>
  <c r="E8" i="2"/>
  <c r="E9" i="2"/>
  <c r="E10" i="2"/>
  <c r="E11" i="2"/>
  <c r="E4" i="2"/>
  <c r="C5" i="2"/>
  <c r="C6" i="2"/>
  <c r="C7" i="2"/>
  <c r="C8" i="2"/>
  <c r="C9" i="2"/>
  <c r="C10" i="2"/>
  <c r="C11" i="2"/>
  <c r="C4" i="2"/>
  <c r="E5" i="4"/>
  <c r="F5" i="4" s="1"/>
  <c r="H5" i="4" s="1"/>
  <c r="E6" i="4"/>
  <c r="E7" i="4"/>
  <c r="E8" i="4"/>
  <c r="E9" i="4"/>
  <c r="E10" i="4"/>
  <c r="E11" i="4"/>
  <c r="E4" i="4"/>
  <c r="H4" i="1"/>
  <c r="H5" i="1"/>
  <c r="H6" i="1"/>
  <c r="H7" i="1"/>
  <c r="H8" i="1"/>
  <c r="H9" i="1"/>
  <c r="H10" i="1"/>
  <c r="H3" i="1"/>
  <c r="F4" i="1"/>
  <c r="F5" i="1"/>
  <c r="F6" i="1"/>
  <c r="F7" i="1"/>
  <c r="F8" i="1"/>
  <c r="F9" i="1"/>
  <c r="F10" i="1"/>
  <c r="F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F4" i="4" l="1"/>
  <c r="H4" i="4" s="1"/>
  <c r="G5" i="4"/>
  <c r="F11" i="4"/>
  <c r="H11" i="4" s="1"/>
  <c r="F10" i="4"/>
  <c r="H10" i="4" s="1"/>
  <c r="F9" i="4"/>
  <c r="H9" i="4" s="1"/>
  <c r="F8" i="4"/>
  <c r="H8" i="4" s="1"/>
  <c r="F7" i="4"/>
  <c r="H7" i="4" s="1"/>
  <c r="F6" i="4"/>
  <c r="H6" i="4" s="1"/>
  <c r="G7" i="4" l="1"/>
  <c r="G11" i="4"/>
  <c r="G6" i="4"/>
  <c r="G4" i="4"/>
  <c r="G8" i="4"/>
  <c r="G9" i="4"/>
  <c r="G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<sst xmlns="http://schemas.openxmlformats.org/spreadsheetml/2006/main" count="68" uniqueCount="58">
  <si>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</si>
  <si>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</si>
  <si>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</si>
  <si>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</si>
  <si>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</si>
  <si>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</si>
  <si>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</si>
  <si>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</si>
  <si>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</si>
  <si>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</si>
  <si>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</si>
  <si>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</si>
  <si>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</si>
  <si>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</si>
  <si>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</si>
  <si>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</si>
  <si>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</si>
  <si>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</si>
  <si>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</si>
  <si>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</si>
  <si>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</si>
  <si>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</si>
  <si>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</si>
  <si>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</si>
  <si>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</si>
  <si>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</si>
  <si>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</si>
  <si>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</si>
  <si>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</si>
  <si>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</si>
  <si>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</si>
  <si>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</si>
  <si>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</si>
  <si>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</si>
  <si>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</si>
  <si>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</si>
  <si>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</si>
  <si>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</si>
  <si>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</si>
  <si>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</si>
  <si>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</si>
  <si>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</si>
  <si>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</si>
  <si>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</si>
  <si>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</si>
  <si>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</si>
  <si>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</si>
  <si>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</si>
  <si>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</si>
  <si>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</si>
  <si>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</si>
  <si>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</si>
  <si>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</si>
  <si>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</si>
  <si>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THỐNG KÊ BÁN HÀNG NĂM 2009</t>
  </si>
  <si>
    <t xml:space="preserve"> </t>
  </si>
  <si>
    <t xml:space="preserve">                            BẢNG CHẤM CÔNG NHÂN VIÊN THÁNG 07 NĂM 2010</t>
  </si>
  <si>
    <r>
      <t xml:space="preserve">                                                                                           </t>
    </r>
    <r>
      <rPr>
        <sz val="16"/>
        <color rgb="FF9C0006"/>
        <rFont val="Calibri"/>
        <family val="2"/>
        <scheme val="minor"/>
      </rPr>
      <t>TÍNH TIỀN ĐẠI LÝ ĐIỆN THOẠ</t>
    </r>
    <r>
      <rPr>
        <sz val="11"/>
        <color rgb="FF9C0006"/>
        <rFont val="Calibri"/>
        <family val="2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</si>
</sst>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"/>
  </numFmts>
  <fonts count="2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  <font>
      <sz val="11"/>
      <color rgb="FF9C0006"/>
      <name val="Calibri"/>
      <family val="2"/>
      <scheme val="minor"/>
    </font>
    <font>
      <b/>
      <sz val="14"/>
      <color rgb="FF9C0006"/>
      <name val="Calibri"/>
      <family val="2"/>
      <scheme val="minor"/>
    </font>
    <font>
      <sz val="16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0" fillId="2" borderId="0" applyNumberFormat="0" applyBorder="0" applyAlignment="0" applyProtection="0"/>
  </cellStyleXfs>
  <cellXfs count="22">
    <xf numFmtId="0" fontId="0" fillId="0" borderId="0" xfId="0"/>
    <xf numFmtId="0" fontId="6" fillId="0" borderId="0" xfId="0" applyFont="1"/>
    <xf numFmtId="0" fontId="0" fillId="0" borderId="0" xfId="0" applyProtection="1">
      <protection locked="0"/>
    </xf>
    <xf numFmtId="0" fontId="21" fillId="2" borderId="0" xfId="1" applyFont="1" applyAlignment="1">
      <alignment horizontal="left"/>
    </xf>
    <xf numFmtId="0" fontId="20" fillId="2" borderId="1" xfId="1" applyBorder="1" applyAlignment="1">
      <alignment horizontal="left"/>
    </xf>
    <xf numFmtId="0" fontId="0" fillId="0" borderId="1" xfId="0" applyBorder="1"/>
    <xf numFmtId="0" fontId="17" fillId="0" borderId="1" xfId="0" applyFont="1" applyBorder="1"/>
    <xf numFmtId="20" fontId="0" fillId="0" borderId="1" xfId="0" applyNumberFormat="1" applyBorder="1" applyProtection="1">
      <protection locked="0"/>
    </xf>
    <xf numFmtId="1" fontId="0" fillId="0" borderId="1" xfId="0" applyNumberFormat="1" applyBorder="1"/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164" fontId="10" fillId="0" borderId="1" xfId="0" applyNumberFormat="1" applyFont="1" applyBorder="1" applyAlignment="1">
      <alignment horizontal="center" wrapText="1"/>
    </xf>
    <xf numFmtId="0" fontId="10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0" fillId="2" borderId="1" xfId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G21" sqref="G21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1.42578125" bestFit="1" customWidth="1"/>
    <col min="8" max="8" width="18.5703125" customWidth="1"/>
  </cols>
  <sheetData>
    <row r="1" spans="1:8" ht="25.5" customHeight="1" x14ac:dyDescent="0.25">
      <c r="A1" s="21"/>
      <c r="B1" s="21"/>
      <c r="C1" s="21"/>
      <c r="D1" s="21"/>
      <c r="E1" s="21" t="s">
        <v>54</v>
      </c>
      <c r="F1" s="21"/>
      <c r="G1" s="21"/>
      <c r="H1" s="21"/>
    </row>
    <row r="2" spans="1:8" ht="21.75" customHeight="1" x14ac:dyDescent="0.2">
      <c r="A2" s="15" t="s">
        <v>15</v>
      </c>
      <c r="B2" s="16" t="s">
        <v>0</v>
      </c>
      <c r="C2" s="16" t="s">
        <v>1</v>
      </c>
      <c r="D2" s="16" t="s">
        <v>5</v>
      </c>
      <c r="E2" s="16" t="s">
        <v>14</v>
      </c>
      <c r="F2" s="16" t="s">
        <v>2</v>
      </c>
      <c r="G2" s="16" t="s">
        <v>3</v>
      </c>
      <c r="H2" s="16" t="s">
        <v>4</v>
      </c>
    </row>
    <row r="3" spans="1:8" ht="15" x14ac:dyDescent="0.2">
      <c r="A3" s="14">
        <v>1</v>
      </c>
      <c r="B3" s="17" t="s">
        <v>6</v>
      </c>
      <c r="C3" s="17" t="str">
        <f>MID(B3,5,2)</f>
        <v>25</v>
      </c>
      <c r="D3" s="17" t="str">
        <f>RIGHT(B3,2)</f>
        <v>02</v>
      </c>
      <c r="E3" s="18">
        <f>DATE(2008,D3,C3)</f>
        <v>39503</v>
      </c>
      <c r="F3" s="17" t="str">
        <f>MID(B3,3,2)</f>
        <v>20</v>
      </c>
      <c r="G3" s="17">
        <v>7500000</v>
      </c>
      <c r="H3" s="19">
        <f xml:space="preserve"> F3*G3</f>
        <v>150000000</v>
      </c>
    </row>
    <row r="4" spans="1:8" ht="15" x14ac:dyDescent="0.2">
      <c r="A4" s="14">
        <v>2</v>
      </c>
      <c r="B4" s="17" t="s">
        <v>7</v>
      </c>
      <c r="C4" s="17" t="str">
        <f t="shared" ref="C4:C10" si="0">MID(B4,5,2)</f>
        <v>25</v>
      </c>
      <c r="D4" s="17" t="str">
        <f t="shared" ref="D4:D10" si="1">RIGHT(B4,2)</f>
        <v>02</v>
      </c>
      <c r="E4" s="18">
        <f t="shared" ref="E4:E10" si="2">DATE(2008,D4,C4)</f>
        <v>39503</v>
      </c>
      <c r="F4" s="17" t="str">
        <f t="shared" ref="F4:F10" si="3">MID(B4,3,2)</f>
        <v>23</v>
      </c>
      <c r="G4" s="17">
        <v>7500000</v>
      </c>
      <c r="H4" s="19">
        <f t="shared" ref="H4:H10" si="4" xml:space="preserve"> F4*G4</f>
        <v>172500000</v>
      </c>
    </row>
    <row r="5" spans="1:8" ht="15" x14ac:dyDescent="0.2">
      <c r="A5" s="14">
        <v>3</v>
      </c>
      <c r="B5" s="17" t="s">
        <v>8</v>
      </c>
      <c r="C5" s="17" t="str">
        <f t="shared" si="0"/>
        <v>12</v>
      </c>
      <c r="D5" s="17" t="str">
        <f t="shared" si="1"/>
        <v>04</v>
      </c>
      <c r="E5" s="18">
        <f t="shared" si="2"/>
        <v>39550</v>
      </c>
      <c r="F5" s="17" t="str">
        <f t="shared" si="3"/>
        <v>24</v>
      </c>
      <c r="G5" s="17">
        <v>5500000</v>
      </c>
      <c r="H5" s="19">
        <f t="shared" si="4"/>
        <v>132000000</v>
      </c>
    </row>
    <row r="6" spans="1:8" ht="15" x14ac:dyDescent="0.2">
      <c r="A6" s="14">
        <v>4</v>
      </c>
      <c r="B6" s="17" t="s">
        <v>9</v>
      </c>
      <c r="C6" s="17" t="str">
        <f t="shared" si="0"/>
        <v>15</v>
      </c>
      <c r="D6" s="17" t="str">
        <f t="shared" si="1"/>
        <v>02</v>
      </c>
      <c r="E6" s="18">
        <f t="shared" si="2"/>
        <v>39493</v>
      </c>
      <c r="F6" s="17" t="str">
        <f t="shared" si="3"/>
        <v>15</v>
      </c>
      <c r="G6" s="17">
        <v>5500000</v>
      </c>
      <c r="H6" s="19">
        <f t="shared" si="4"/>
        <v>82500000</v>
      </c>
    </row>
    <row r="7" spans="1:8" ht="15" x14ac:dyDescent="0.2">
      <c r="A7" s="14">
        <v>5</v>
      </c>
      <c r="B7" s="17" t="s">
        <v>10</v>
      </c>
      <c r="C7" s="17" t="str">
        <f t="shared" si="0"/>
        <v>22</v>
      </c>
      <c r="D7" s="17" t="str">
        <f t="shared" si="1"/>
        <v>05</v>
      </c>
      <c r="E7" s="18">
        <f t="shared" si="2"/>
        <v>39590</v>
      </c>
      <c r="F7" s="17" t="str">
        <f t="shared" si="3"/>
        <v>28</v>
      </c>
      <c r="G7" s="17">
        <v>4700000</v>
      </c>
      <c r="H7" s="19">
        <f t="shared" si="4"/>
        <v>131600000</v>
      </c>
    </row>
    <row r="8" spans="1:8" ht="15" x14ac:dyDescent="0.2">
      <c r="A8" s="14">
        <v>6</v>
      </c>
      <c r="B8" s="17" t="s">
        <v>11</v>
      </c>
      <c r="C8" s="17" t="str">
        <f t="shared" si="0"/>
        <v>15</v>
      </c>
      <c r="D8" s="17" t="str">
        <f t="shared" si="1"/>
        <v>03</v>
      </c>
      <c r="E8" s="18">
        <f t="shared" si="2"/>
        <v>39522</v>
      </c>
      <c r="F8" s="17" t="str">
        <f t="shared" si="3"/>
        <v>18</v>
      </c>
      <c r="G8" s="17">
        <v>4700000</v>
      </c>
      <c r="H8" s="19">
        <f t="shared" si="4"/>
        <v>84600000</v>
      </c>
    </row>
    <row r="9" spans="1:8" ht="15" x14ac:dyDescent="0.2">
      <c r="A9" s="14">
        <v>7</v>
      </c>
      <c r="B9" s="17" t="s">
        <v>12</v>
      </c>
      <c r="C9" s="17" t="str">
        <f t="shared" si="0"/>
        <v>01</v>
      </c>
      <c r="D9" s="17" t="str">
        <f t="shared" si="1"/>
        <v>03</v>
      </c>
      <c r="E9" s="18">
        <f t="shared" si="2"/>
        <v>39508</v>
      </c>
      <c r="F9" s="17" t="str">
        <f t="shared" si="3"/>
        <v>30</v>
      </c>
      <c r="G9" s="17">
        <v>1400000</v>
      </c>
      <c r="H9" s="19">
        <f t="shared" si="4"/>
        <v>42000000</v>
      </c>
    </row>
    <row r="10" spans="1:8" ht="15" x14ac:dyDescent="0.2">
      <c r="A10" s="14">
        <v>8</v>
      </c>
      <c r="B10" s="17" t="s">
        <v>13</v>
      </c>
      <c r="C10" s="17" t="str">
        <f t="shared" si="0"/>
        <v>26</v>
      </c>
      <c r="D10" s="17" t="str">
        <f t="shared" si="1"/>
        <v>05</v>
      </c>
      <c r="E10" s="18">
        <f t="shared" si="2"/>
        <v>39594</v>
      </c>
      <c r="F10" s="17" t="str">
        <f t="shared" si="3"/>
        <v>25</v>
      </c>
      <c r="G10" s="17">
        <v>1400000</v>
      </c>
      <c r="H10" s="19">
        <f t="shared" si="4"/>
        <v>35000000</v>
      </c>
    </row>
    <row r="11" spans="1:8" ht="15" x14ac:dyDescent="0.2">
      <c r="A11" s="5"/>
      <c r="B11" s="5"/>
      <c r="C11" s="20"/>
      <c r="D11" s="5"/>
      <c r="E11" s="5"/>
      <c r="F11" s="5"/>
      <c r="G11" s="5"/>
      <c r="H11" s="5"/>
    </row>
    <row r="12" spans="1:8" x14ac:dyDescent="0.2">
      <c r="A12" s="1" t="s">
        <v>36</v>
      </c>
    </row>
    <row r="13" spans="1:8" x14ac:dyDescent="0.2">
      <c r="A13" s="1" t="s">
        <v>16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/>
    </row>
    <row r="19" spans="1:1" x14ac:dyDescent="0.2">
      <c r="A19" s="1"/>
    </row>
  </sheetData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H34" sqref="H34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15.28515625" bestFit="1" customWidth="1"/>
    <col min="7" max="7" width="15.85546875" customWidth="1"/>
    <col min="8" max="8" width="11.7109375" customWidth="1"/>
  </cols>
  <sheetData>
    <row r="1" spans="1:8" ht="24" customHeight="1" x14ac:dyDescent="0.3">
      <c r="A1" s="3" t="s">
        <v>56</v>
      </c>
      <c r="B1" s="3"/>
      <c r="C1" s="3"/>
      <c r="D1" s="3"/>
      <c r="E1" s="3"/>
      <c r="F1" s="3"/>
      <c r="G1" s="3"/>
      <c r="H1" s="3" t="s">
        <v>55</v>
      </c>
    </row>
    <row r="2" spans="1:8" ht="18" x14ac:dyDescent="0.25">
      <c r="A2" s="9"/>
      <c r="B2" s="9"/>
      <c r="C2" s="9"/>
      <c r="D2" s="9"/>
      <c r="E2" s="10" t="s">
        <v>26</v>
      </c>
      <c r="F2" s="10">
        <v>19100</v>
      </c>
      <c r="G2" s="9"/>
      <c r="H2" s="9"/>
    </row>
    <row r="3" spans="1:8" ht="27" customHeight="1" x14ac:dyDescent="0.2">
      <c r="A3" s="10" t="s">
        <v>15</v>
      </c>
      <c r="B3" s="10" t="s">
        <v>20</v>
      </c>
      <c r="C3" s="10" t="s">
        <v>21</v>
      </c>
      <c r="D3" s="10" t="s">
        <v>22</v>
      </c>
      <c r="E3" s="10" t="s">
        <v>24</v>
      </c>
      <c r="F3" s="10" t="s">
        <v>25</v>
      </c>
      <c r="G3" s="10" t="s">
        <v>23</v>
      </c>
      <c r="H3" s="10" t="s">
        <v>35</v>
      </c>
    </row>
    <row r="4" spans="1:8" x14ac:dyDescent="0.2">
      <c r="A4" s="11">
        <v>1</v>
      </c>
      <c r="B4" s="11" t="s">
        <v>27</v>
      </c>
      <c r="C4" s="11" t="str">
        <f>MID(B4,10,30)</f>
        <v>150</v>
      </c>
      <c r="D4" s="12">
        <f>DATE(MID(B4,4,2),MID(B4,6,2),1)</f>
        <v>35855</v>
      </c>
      <c r="E4" s="11">
        <f>MID(B4,2,2)*1</f>
        <v>21</v>
      </c>
      <c r="F4" s="13">
        <f>C4*E4*$F$2</f>
        <v>60165000</v>
      </c>
      <c r="G4" s="11">
        <f>15%*F4</f>
        <v>9024750</v>
      </c>
      <c r="H4" s="14">
        <f>F4+G4</f>
        <v>69189750</v>
      </c>
    </row>
    <row r="5" spans="1:8" x14ac:dyDescent="0.2">
      <c r="A5" s="11">
        <v>2</v>
      </c>
      <c r="B5" s="11" t="s">
        <v>28</v>
      </c>
      <c r="C5" s="11" t="str">
        <f t="shared" ref="C5:C11" si="0">MID(B5,10,30)</f>
        <v>80</v>
      </c>
      <c r="D5" s="12">
        <f t="shared" ref="D5:D11" si="1">DATE(MID(B5,4,2),MID(B5,6,2),1)</f>
        <v>35855</v>
      </c>
      <c r="E5" s="11">
        <f t="shared" ref="E5:E11" si="2">MID(B5,2,2)*1</f>
        <v>32</v>
      </c>
      <c r="F5" s="13">
        <f t="shared" ref="F5:F11" si="3">C5*E5*$F$2</f>
        <v>48896000</v>
      </c>
      <c r="G5" s="11">
        <f t="shared" ref="G5:G11" si="4">15%*F5</f>
        <v>7334400</v>
      </c>
      <c r="H5" s="14">
        <f t="shared" ref="H5:H11" si="5">F5+G5</f>
        <v>56230400</v>
      </c>
    </row>
    <row r="6" spans="1:8" x14ac:dyDescent="0.2">
      <c r="A6" s="11">
        <v>3</v>
      </c>
      <c r="B6" s="11" t="s">
        <v>29</v>
      </c>
      <c r="C6" s="11" t="str">
        <f t="shared" si="0"/>
        <v>175</v>
      </c>
      <c r="D6" s="12">
        <f t="shared" si="1"/>
        <v>34851</v>
      </c>
      <c r="E6" s="11">
        <f t="shared" si="2"/>
        <v>18</v>
      </c>
      <c r="F6" s="13">
        <f t="shared" si="3"/>
        <v>60165000</v>
      </c>
      <c r="G6" s="11">
        <f t="shared" si="4"/>
        <v>9024750</v>
      </c>
      <c r="H6" s="14">
        <f t="shared" si="5"/>
        <v>69189750</v>
      </c>
    </row>
    <row r="7" spans="1:8" x14ac:dyDescent="0.2">
      <c r="A7" s="11">
        <v>4</v>
      </c>
      <c r="B7" s="11" t="s">
        <v>30</v>
      </c>
      <c r="C7" s="11" t="str">
        <f t="shared" si="0"/>
        <v>95</v>
      </c>
      <c r="D7" s="12">
        <f t="shared" si="1"/>
        <v>34912</v>
      </c>
      <c r="E7" s="11">
        <f t="shared" si="2"/>
        <v>27</v>
      </c>
      <c r="F7" s="13">
        <f t="shared" si="3"/>
        <v>48991500</v>
      </c>
      <c r="G7" s="11">
        <f t="shared" si="4"/>
        <v>7348725</v>
      </c>
      <c r="H7" s="14">
        <f t="shared" si="5"/>
        <v>56340225</v>
      </c>
    </row>
    <row r="8" spans="1:8" x14ac:dyDescent="0.2">
      <c r="A8" s="11">
        <v>5</v>
      </c>
      <c r="B8" s="11" t="s">
        <v>31</v>
      </c>
      <c r="C8" s="11" t="str">
        <f t="shared" si="0"/>
        <v>123</v>
      </c>
      <c r="D8" s="12">
        <f t="shared" si="1"/>
        <v>36312</v>
      </c>
      <c r="E8" s="11">
        <f t="shared" si="2"/>
        <v>43</v>
      </c>
      <c r="F8" s="13">
        <f t="shared" si="3"/>
        <v>101019900</v>
      </c>
      <c r="G8" s="11">
        <f t="shared" si="4"/>
        <v>15152985</v>
      </c>
      <c r="H8" s="14">
        <f t="shared" si="5"/>
        <v>116172885</v>
      </c>
    </row>
    <row r="9" spans="1:8" x14ac:dyDescent="0.2">
      <c r="A9" s="11">
        <v>6</v>
      </c>
      <c r="B9" s="11" t="s">
        <v>32</v>
      </c>
      <c r="C9" s="11" t="str">
        <f t="shared" si="0"/>
        <v>89</v>
      </c>
      <c r="D9" s="12">
        <f t="shared" si="1"/>
        <v>36312</v>
      </c>
      <c r="E9" s="11">
        <f t="shared" si="2"/>
        <v>37</v>
      </c>
      <c r="F9" s="13">
        <f t="shared" si="3"/>
        <v>62896300</v>
      </c>
      <c r="G9" s="11">
        <f t="shared" si="4"/>
        <v>9434445</v>
      </c>
      <c r="H9" s="14">
        <f t="shared" si="5"/>
        <v>72330745</v>
      </c>
    </row>
    <row r="10" spans="1:8" x14ac:dyDescent="0.2">
      <c r="A10" s="11">
        <v>7</v>
      </c>
      <c r="B10" s="11" t="s">
        <v>33</v>
      </c>
      <c r="C10" s="11" t="str">
        <f t="shared" si="0"/>
        <v>156</v>
      </c>
      <c r="D10" s="12">
        <f t="shared" si="1"/>
        <v>35490</v>
      </c>
      <c r="E10" s="11">
        <f t="shared" si="2"/>
        <v>29</v>
      </c>
      <c r="F10" s="13">
        <f t="shared" si="3"/>
        <v>86408400</v>
      </c>
      <c r="G10" s="11">
        <f t="shared" si="4"/>
        <v>12961260</v>
      </c>
      <c r="H10" s="14">
        <f t="shared" si="5"/>
        <v>99369660</v>
      </c>
    </row>
    <row r="11" spans="1:8" x14ac:dyDescent="0.2">
      <c r="A11" s="11">
        <v>8</v>
      </c>
      <c r="B11" s="11" t="s">
        <v>34</v>
      </c>
      <c r="C11" s="11" t="str">
        <f t="shared" si="0"/>
        <v>9</v>
      </c>
      <c r="D11" s="12">
        <f t="shared" si="1"/>
        <v>35490</v>
      </c>
      <c r="E11" s="11">
        <f t="shared" si="2"/>
        <v>16</v>
      </c>
      <c r="F11" s="13">
        <f t="shared" si="3"/>
        <v>2750400</v>
      </c>
      <c r="G11" s="11">
        <f t="shared" si="4"/>
        <v>412560</v>
      </c>
      <c r="H11" s="14">
        <f t="shared" si="5"/>
        <v>3162960</v>
      </c>
    </row>
    <row r="12" spans="1:8" x14ac:dyDescent="0.2">
      <c r="A12" s="14"/>
      <c r="B12" s="14"/>
      <c r="C12" s="14"/>
      <c r="D12" s="14"/>
      <c r="E12" s="14"/>
      <c r="F12" s="14"/>
      <c r="G12" s="14"/>
      <c r="H12" s="14"/>
    </row>
    <row r="13" spans="1:8" x14ac:dyDescent="0.2">
      <c r="A13" s="1" t="s">
        <v>36</v>
      </c>
    </row>
    <row r="14" spans="1:8" x14ac:dyDescent="0.2">
      <c r="A14" s="1" t="s">
        <v>16</v>
      </c>
    </row>
    <row r="15" spans="1:8" x14ac:dyDescent="0.2">
      <c r="A15" s="1" t="s">
        <v>17</v>
      </c>
    </row>
    <row r="16" spans="1:8" x14ac:dyDescent="0.2">
      <c r="A16" s="1" t="s">
        <v>18</v>
      </c>
    </row>
    <row r="17" spans="1:1" x14ac:dyDescent="0.2">
      <c r="A17" s="1" t="s">
        <v>37</v>
      </c>
    </row>
  </sheetData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workbookViewId="0">
      <selection activeCell="D24" sqref="D24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8" ht="21.75" customHeight="1" x14ac:dyDescent="0.35">
      <c r="A1" s="4" t="s">
        <v>57</v>
      </c>
      <c r="B1" s="4"/>
      <c r="C1" s="4"/>
      <c r="D1" s="4"/>
      <c r="E1" s="4"/>
      <c r="F1" s="4"/>
      <c r="G1" s="4"/>
      <c r="H1" s="4"/>
    </row>
    <row r="2" spans="1:8" x14ac:dyDescent="0.2">
      <c r="A2" s="5"/>
      <c r="B2" s="5"/>
      <c r="C2" s="5"/>
      <c r="D2" s="5"/>
      <c r="E2" s="5"/>
      <c r="F2" s="5"/>
      <c r="G2" s="5"/>
      <c r="H2" s="5"/>
    </row>
    <row r="3" spans="1:8" x14ac:dyDescent="0.2">
      <c r="A3" s="5" t="s">
        <v>15</v>
      </c>
      <c r="B3" s="5" t="s">
        <v>40</v>
      </c>
      <c r="C3" s="5" t="s">
        <v>41</v>
      </c>
      <c r="D3" s="5" t="s">
        <v>42</v>
      </c>
      <c r="E3" s="6" t="s">
        <v>52</v>
      </c>
      <c r="F3" s="5" t="s">
        <v>43</v>
      </c>
      <c r="G3" s="5" t="s">
        <v>44</v>
      </c>
      <c r="H3" s="5" t="s">
        <v>4</v>
      </c>
    </row>
    <row r="4" spans="1:8" x14ac:dyDescent="0.2">
      <c r="A4" s="5"/>
      <c r="B4" s="5" t="s">
        <v>45</v>
      </c>
      <c r="C4" s="7">
        <v>0.42499999999999999</v>
      </c>
      <c r="D4" s="7">
        <v>0.46180555555555558</v>
      </c>
      <c r="E4" s="8">
        <f>HOUR(D4-C4)*60+MINUTE(D4-C4)</f>
        <v>53</v>
      </c>
      <c r="F4" s="5">
        <f>INT(E4/3)</f>
        <v>17</v>
      </c>
      <c r="G4" s="8">
        <f>MOD(E4,F4)</f>
        <v>2</v>
      </c>
      <c r="H4" s="5">
        <f>F4*800</f>
        <v>13600</v>
      </c>
    </row>
    <row r="5" spans="1:8" x14ac:dyDescent="0.2">
      <c r="A5" s="5"/>
      <c r="B5" s="5" t="s">
        <v>46</v>
      </c>
      <c r="C5" s="7">
        <v>0.34027777777777773</v>
      </c>
      <c r="D5" s="7">
        <v>0.38194444444444442</v>
      </c>
      <c r="E5" s="8">
        <f t="shared" ref="E5:E11" si="0">HOUR(D5-C5)*60+MINUTE(D5-C5)</f>
        <v>60</v>
      </c>
      <c r="F5" s="5">
        <f t="shared" ref="F5:F11" si="1">INT(E5/3)</f>
        <v>20</v>
      </c>
      <c r="G5" s="8">
        <f t="shared" ref="G5:G11" si="2">MOD(E5,F5)</f>
        <v>0</v>
      </c>
      <c r="H5" s="5">
        <f t="shared" ref="H5:H11" si="3">F5*800</f>
        <v>16000</v>
      </c>
    </row>
    <row r="6" spans="1:8" x14ac:dyDescent="0.2">
      <c r="A6" s="5"/>
      <c r="B6" s="5" t="s">
        <v>47</v>
      </c>
      <c r="C6" s="7">
        <v>0.30208333333333331</v>
      </c>
      <c r="D6" s="7">
        <v>0.3888888888888889</v>
      </c>
      <c r="E6" s="8">
        <f t="shared" si="0"/>
        <v>125</v>
      </c>
      <c r="F6" s="5">
        <f t="shared" si="1"/>
        <v>41</v>
      </c>
      <c r="G6" s="8">
        <f t="shared" si="2"/>
        <v>2</v>
      </c>
      <c r="H6" s="5">
        <f t="shared" si="3"/>
        <v>32800</v>
      </c>
    </row>
    <row r="7" spans="1:8" x14ac:dyDescent="0.2">
      <c r="A7" s="5"/>
      <c r="B7" s="5" t="s">
        <v>39</v>
      </c>
      <c r="C7" s="7">
        <v>0.22222222222222221</v>
      </c>
      <c r="D7" s="7">
        <v>0.29166666666666669</v>
      </c>
      <c r="E7" s="8">
        <f t="shared" si="0"/>
        <v>100</v>
      </c>
      <c r="F7" s="5">
        <f t="shared" si="1"/>
        <v>33</v>
      </c>
      <c r="G7" s="8">
        <f t="shared" si="2"/>
        <v>1</v>
      </c>
      <c r="H7" s="5">
        <f t="shared" si="3"/>
        <v>26400</v>
      </c>
    </row>
    <row r="8" spans="1:8" x14ac:dyDescent="0.2">
      <c r="A8" s="5"/>
      <c r="B8" s="5" t="s">
        <v>48</v>
      </c>
      <c r="C8" s="7">
        <v>0.18055555555555555</v>
      </c>
      <c r="D8" s="7">
        <v>0.21180555555555555</v>
      </c>
      <c r="E8" s="8">
        <f t="shared" si="0"/>
        <v>45</v>
      </c>
      <c r="F8" s="5">
        <f t="shared" si="1"/>
        <v>15</v>
      </c>
      <c r="G8" s="8">
        <f t="shared" si="2"/>
        <v>0</v>
      </c>
      <c r="H8" s="5">
        <f t="shared" si="3"/>
        <v>12000</v>
      </c>
    </row>
    <row r="9" spans="1:8" x14ac:dyDescent="0.2">
      <c r="A9" s="5"/>
      <c r="B9" s="5" t="s">
        <v>49</v>
      </c>
      <c r="C9" s="7">
        <v>5.2083333333333336E-2</v>
      </c>
      <c r="D9" s="7">
        <v>9.0277777777777776E-2</v>
      </c>
      <c r="E9" s="8">
        <f t="shared" si="0"/>
        <v>55</v>
      </c>
      <c r="F9" s="5">
        <f t="shared" si="1"/>
        <v>18</v>
      </c>
      <c r="G9" s="8">
        <f t="shared" si="2"/>
        <v>1</v>
      </c>
      <c r="H9" s="5">
        <f t="shared" si="3"/>
        <v>14400</v>
      </c>
    </row>
    <row r="10" spans="1:8" x14ac:dyDescent="0.2">
      <c r="A10" s="5"/>
      <c r="B10" s="5" t="s">
        <v>50</v>
      </c>
      <c r="C10" s="7">
        <v>0.50208333333333333</v>
      </c>
      <c r="D10" s="7">
        <v>0.54861111111111105</v>
      </c>
      <c r="E10" s="8">
        <f t="shared" si="0"/>
        <v>67</v>
      </c>
      <c r="F10" s="5">
        <f t="shared" si="1"/>
        <v>22</v>
      </c>
      <c r="G10" s="8">
        <f t="shared" si="2"/>
        <v>1</v>
      </c>
      <c r="H10" s="5">
        <f t="shared" si="3"/>
        <v>17600</v>
      </c>
    </row>
    <row r="11" spans="1:8" x14ac:dyDescent="0.2">
      <c r="A11" s="5"/>
      <c r="B11" s="5" t="s">
        <v>51</v>
      </c>
      <c r="C11" s="7">
        <v>0.41666666666666669</v>
      </c>
      <c r="D11" s="7">
        <v>0.5</v>
      </c>
      <c r="E11" s="8">
        <f t="shared" si="0"/>
        <v>120</v>
      </c>
      <c r="F11" s="5">
        <f t="shared" si="1"/>
        <v>40</v>
      </c>
      <c r="G11" s="8">
        <f t="shared" si="2"/>
        <v>0</v>
      </c>
      <c r="H11" s="5">
        <f t="shared" si="3"/>
        <v>32000</v>
      </c>
    </row>
    <row r="12" spans="1:8" x14ac:dyDescent="0.2">
      <c r="B12" s="2"/>
      <c r="C12" s="2"/>
      <c r="D12" s="2"/>
      <c r="E12" s="2"/>
      <c r="F12" s="2"/>
      <c r="G12" s="2"/>
      <c r="H12" s="2"/>
    </row>
    <row r="15" spans="1:8" x14ac:dyDescent="0.2">
      <c r="A15" s="1" t="s">
        <v>38</v>
      </c>
    </row>
    <row r="16" spans="1:8" x14ac:dyDescent="0.2">
      <c r="A16" s="1" t="s">
        <v>16</v>
      </c>
    </row>
    <row r="17" spans="1:1" x14ac:dyDescent="0.2">
      <c r="A17" s="1" t="s">
        <v>17</v>
      </c>
    </row>
    <row r="18" spans="1:1" x14ac:dyDescent="0.2">
      <c r="A18" s="1" t="s">
        <v>18</v>
      </c>
    </row>
    <row r="19" spans="1:1" x14ac:dyDescent="0.2">
      <c r="A19" s="1" t="s">
        <v>53</v>
      </c>
    </row>
  </sheetData>
  <phoneticPr fontId="19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 Vien 05</dc:creator>
  <cp:lastModifiedBy>Hoc Vien 05</cp:lastModifiedBy>
  <dcterms:created xsi:type="dcterms:W3CDTF">1996-10-14T23:33:28Z</dcterms:created>
  <dcterms:modified xsi:type="dcterms:W3CDTF">2024-02-25T10:41:22Z</dcterms:modified>
</cp:coreProperties>
</file>