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suni-my.sharepoint.com/personal/l_m_knijn_uva_nl/Documents/01 PhD research/03 Pilot study/"/>
    </mc:Choice>
  </mc:AlternateContent>
  <xr:revisionPtr revIDLastSave="350" documentId="8_{6F6DCB6C-4460-4A8B-AA0F-A9FEE3B043F9}" xr6:coauthVersionLast="47" xr6:coauthVersionMax="47" xr10:uidLastSave="{316575CF-B274-4515-BA78-4D865456EFC9}"/>
  <bookViews>
    <workbookView xWindow="-110" yWindow="-110" windowWidth="19420" windowHeight="10300" xr2:uid="{4ED2A600-1E14-4989-8AAF-1363EC15F02E}"/>
  </bookViews>
  <sheets>
    <sheet name="Il. 24" sheetId="1" r:id="rId1"/>
    <sheet name="AR 1" sheetId="2" r:id="rId2"/>
    <sheet name="PH 10" sheetId="3" r:id="rId3"/>
    <sheet name="Triph. " sheetId="4" r:id="rId4"/>
    <sheet name="D. 4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5" i="5" l="1"/>
  <c r="F152" i="5"/>
  <c r="F150" i="5"/>
  <c r="F149" i="5"/>
  <c r="E155" i="5"/>
  <c r="E152" i="5"/>
  <c r="E150" i="5"/>
  <c r="E149" i="5"/>
  <c r="D155" i="5"/>
  <c r="D152" i="5"/>
  <c r="D150" i="5"/>
  <c r="D149" i="5"/>
  <c r="F136" i="4"/>
  <c r="F133" i="4"/>
  <c r="F131" i="4"/>
  <c r="F130" i="4"/>
  <c r="E136" i="4"/>
  <c r="E133" i="4"/>
  <c r="E131" i="4"/>
  <c r="E130" i="4"/>
  <c r="D136" i="4"/>
  <c r="D133" i="4"/>
  <c r="D131" i="4"/>
  <c r="D130" i="4"/>
  <c r="F53" i="3"/>
  <c r="F50" i="3"/>
  <c r="F48" i="3"/>
  <c r="F47" i="3"/>
  <c r="E53" i="3"/>
  <c r="E50" i="3"/>
  <c r="E48" i="3"/>
  <c r="E47" i="3"/>
  <c r="D53" i="3"/>
  <c r="D50" i="3"/>
  <c r="D48" i="3"/>
  <c r="D47" i="3"/>
  <c r="F100" i="2"/>
  <c r="E100" i="2"/>
  <c r="F97" i="2"/>
  <c r="F95" i="2"/>
  <c r="F94" i="2"/>
  <c r="D94" i="2"/>
  <c r="E95" i="2"/>
  <c r="E94" i="2"/>
  <c r="E97" i="2" s="1"/>
  <c r="D95" i="2"/>
  <c r="F84" i="1"/>
  <c r="E84" i="1"/>
  <c r="D84" i="1"/>
  <c r="F81" i="1"/>
  <c r="F79" i="1"/>
  <c r="F78" i="1"/>
  <c r="E81" i="1"/>
  <c r="E79" i="1"/>
  <c r="E78" i="1"/>
  <c r="D81" i="1"/>
  <c r="D79" i="1"/>
  <c r="D78" i="1"/>
  <c r="D97" i="2" l="1"/>
  <c r="D100" i="2"/>
</calcChain>
</file>

<file path=xl/sharedStrings.xml><?xml version="1.0" encoding="utf-8"?>
<sst xmlns="http://schemas.openxmlformats.org/spreadsheetml/2006/main" count="1061" uniqueCount="554">
  <si>
    <t>locus</t>
  </si>
  <si>
    <t>tokens</t>
  </si>
  <si>
    <t>pos</t>
  </si>
  <si>
    <t>OGA .1,4 #2 .* #3</t>
  </si>
  <si>
    <t>manual</t>
  </si>
  <si>
    <t>24.15</t>
  </si>
  <si>
    <t>Ἕκτορα δ᾽ ἕλκεσθαι δησάσκετο δίφρου ὄπισθεν,</t>
  </si>
  <si>
    <t>nvvn</t>
  </si>
  <si>
    <t>24.16</t>
  </si>
  <si>
    <t>τρὶς δ᾽ ἐρύσας περὶ σῆμα Μενοιτιάδαο θανόντος</t>
  </si>
  <si>
    <t>vnnv</t>
  </si>
  <si>
    <t>24.19</t>
  </si>
  <si>
    <t>πᾶσαν ἀεικείην ἄπεχε χροῒ φῶτ᾿ ἐλεαίρων</t>
  </si>
  <si>
    <t>24.29</t>
  </si>
  <si>
    <t>ὃς νείκεσσε θεὰς ὅτε οἱ μέσσαυλον ἵκοντο,</t>
  </si>
  <si>
    <t>24.50</t>
  </si>
  <si>
    <t>αὐτὰρ ὅ γ᾽ Ἕκτορα δῖον, ἐπεὶ φίλον ἦτορ ἀπηύρα,</t>
  </si>
  <si>
    <t>naan</t>
  </si>
  <si>
    <t>24.82</t>
  </si>
  <si>
    <t>ἔρχεται ὠμηστῇσιν ἐπ᾽ ἰχθύσι κῆρα φέρουσα.</t>
  </si>
  <si>
    <t>24.88</t>
  </si>
  <si>
    <t>‘ὄρσο Θέτι: καλέει Ζεὺς ἄφθιτα μήδεα εἰδώς.</t>
  </si>
  <si>
    <t>ἣ δ᾽ ἄρα πὰρ Διὶ πατρὶ καθέζετο, εἶξε δ᾽ Ἀθήνη.</t>
  </si>
  <si>
    <t>Ἥρη δὲ χρύσεον καλὸν δέπας ἐν χερὶ θῆκε</t>
  </si>
  <si>
    <t>ἤλυθες Οὔλυμπον δὲ θεὰ Θέτι κηδομένη περ,</t>
  </si>
  <si>
    <t>λύσασθαι φίλον υἱὸν ἰόντ᾽ ἐπὶ νῆας Ἀχαιῶν,</t>
  </si>
  <si>
    <t>anna</t>
  </si>
  <si>
    <t>τοῖσι δ᾽ ὄϊς λάσιος μέγας ἐν κλισίῃ ἱέρευτο.</t>
  </si>
  <si>
    <t>ἦ καὶ φωριαμῶν ἐπιθήματα κάλ᾽ ἀνέῳγεν:</t>
  </si>
  <si>
    <t>ὀφθαλμοῖσιν ἰδεῖν βαίην δόμον Ἄϊδος εἴσω.</t>
  </si>
  <si>
    <t>αὐτὸς ἔχων ἀτίταλλεν ἐϋξέστῃ ἐπὶ φάτνῃ.</t>
  </si>
  <si>
    <t>avva</t>
  </si>
  <si>
    <t>στῆ δ᾽ ἵππων προπάροιθεν ἔπος τ᾽ ἔφατ᾽ ἔκ τ᾽ ὀνόμαζε:</t>
  </si>
  <si>
    <t>τῷ πίσυνος ἐπὶ νῆας ἴῃς Δαναῶν ταχυπώλων.</t>
  </si>
  <si>
    <t>οὐρανὸν εἰσανιδών, καὶ φωνήσας ἔπος ηὔδα:</t>
  </si>
  <si>
    <t>τῷ πίσυνος ἐπὶ νῆας ἴω Δαναῶν ταχυπώλων.</t>
  </si>
  <si>
    <t>τὴν μετὰ χερσὶν ἔχων πέτετο κρατὺς ἀργεϊφόντης.</t>
  </si>
  <si>
    <t>βῆ δ᾽ ἰέναι κούρῳ αἰσυμνητῆρι ἐοικὼς</t>
  </si>
  <si>
    <t>τὸν δ᾽ ἐξ ἀγχιμόλοιο ἰδὼν ἐφράσσατο κῆρυξ</t>
  </si>
  <si>
    <t>φράζεο Δαρδανίδη: φραδέος νόου ἔργα τέτυκται.</t>
  </si>
  <si>
    <t>ὀρθαὶ δὲ τρίχες ἔσταν ἐνὶ γναμπτοῖσι μέλεσσι,</t>
  </si>
  <si>
    <t>στῆ δὲ ταφών: αὐτὸς δ᾽ ἐριούνιος ἐγγύθεν ἐλθὼν</t>
  </si>
  <si>
    <t>vaav</t>
  </si>
  <si>
    <t>πέπνυσαί τε νόῳ, μακάρων δ᾽ ἔξεσσι τοκήων.</t>
  </si>
  <si>
    <t>Ἀργείους κτείνεσκε δαΐζων ὀξέϊ χαλκῷ:</t>
  </si>
  <si>
    <t>τῶν μέτα παλλόμενος κλήρῳ λάχον ἐνθάδ᾿ ἕπεσθαι.</t>
  </si>
  <si>
    <t>ᾗσι κυσὶν μελεϊστὶ ταμὼν προύθηκεν Ἀχιλλεύς.</t>
  </si>
  <si>
    <t>οὐδέ μιν αἰσχύνει: θηοῖό κεν αὐτὸς ἐπελθὼν</t>
  </si>
  <si>
    <t>ὅς με κέλῃ σέο δῶρα παρὲξ Ἀχιλῆα δέχεσθαι.</t>
  </si>
  <si>
    <t>χερσὶν Ἀχιλλῆος λάβε γούνατα καὶ κύσε χεῖρας</t>
  </si>
  <si>
    <t>φῶτα κατακτείνας ἄλλων ἐξίκετο δῆμον</t>
  </si>
  <si>
    <t>ὣς Ἀχιλεὺς θάμβησεν ἰδὼν Πρίαμον θεοειδέα·</t>
  </si>
  <si>
    <t>τὸν καὶ λισσόμενος Πρίαμος πρὸς μῦθον ἔειπε:</t>
  </si>
  <si>
    <t>‘μνῆσαι πατρὸς σοῖο θεοῖς ἐπιείκελ᾽ Ἀχιλλεῦ,</t>
  </si>
  <si>
    <t>τείρουσ᾽, οὐδέ τίς ἐστιν ἀρὴν καὶ λοιγὸν ἀμῦναι.</t>
  </si>
  <si>
    <t>πεντήκοντά μοι ἦσαν ὅτ᾽ ἤλυθον υἷες Ἀχαιῶν:</t>
  </si>
  <si>
    <t>αὐτίκ᾽ ἀπὸ θρόνου ὦρτο, γέροντα δὲ χειρὸς ἀνίστη</t>
  </si>
  <si>
    <t>καί ἑ κακὴ βούβρωστις ἐπὶ χθόνα δῖαν ἐλαύνει,</t>
  </si>
  <si>
    <t>τῖ᾽ Ἀχιλεὺς ἑτάρων μετὰ Πάτροκλόν γε θανόντα,</t>
  </si>
  <si>
    <t>ὄφρα νέκυν πυκάσας δοίη οἶκον δὲ φέρεσθαι.</t>
  </si>
  <si>
    <t>μὴ ὃ μὲν ἀχνυμένῃ κραδίῃ χόλον οὐκ ἐρύσαιτο</t>
  </si>
  <si>
    <t>τὸν δ᾽ ἐπεὶ οὖν δμῳαὶ λοῦσαν καὶ χρῖσαν ἐλαίῳ,</t>
  </si>
  <si>
    <t>κατθάψαι, λαοὺς δὲ λίθους ποίησε Κρονίων:</t>
  </si>
  <si>
    <t>ἣ δ᾽ ἄρα σίτου μνήσατ᾽, ἐπεὶ κάμε δάκρυ χέουσα.</t>
  </si>
  <si>
    <t>ἔνθα λίθος περ ἐοῦσα θεῶν ἐκ κήδεα πέσσει.</t>
  </si>
  <si>
    <t>Ἦ, καὶ ἀναΐξας ὄιν ἄργυφον ὠκὺς Ἀχιλλεὺς</t>
  </si>
  <si>
    <t>Αὐτομέδων δ᾽ ἄρα σῖτον ἑλὼν ἐπένειμε τραπέζῃ</t>
  </si>
  <si>
    <t>βουλὰς βουλεύουσι παρήμενοι, ἣ θέμις ἐστί·</t>
  </si>
  <si>
    <t>τὸν πρότερος προσέειπε γέρων Πρίαμος θεοειδής:</t>
  </si>
  <si>
    <t>σχήσω γὰρ πόλεμον τόσσον χρόνον ὅσσον ἄνωγας.</t>
  </si>
  <si>
    <t>εὗδον παννύχιοι μαλακῷ δεδμημένοι ὕπνῳ:</t>
  </si>
  <si>
    <t>‘ὦ γέρον οὔ νύ τι σοί γε μέλει κακόν, οἷον ἔθ᾽ εὕδεις</t>
  </si>
  <si>
    <t>ὣς ἔφατ᾽, ἔδεισεν δ᾽ ὃ γέρων, κήρυκα δ᾽ ἀνίστη.</t>
  </si>
  <si>
    <t>Ξάνθου δινήεντος, ὃν ἀθάνατος τέκετο Ζεύς,</t>
  </si>
  <si>
    <t>Ἠὼς δὲ κροκόπεπλος ἐκίδνατο πᾶσαν ἐπ᾽ αἶαν,</t>
  </si>
  <si>
    <t>ἀλλ᾽ ἄρα Κασσάνδρη ἰκέλη χρυσῇ Ἀφροδίτῃ</t>
  </si>
  <si>
    <t>ὄψεσθε Τρῶες καὶ Τρῳάδες Ἕκτορ᾽ ἰόντες,</t>
  </si>
  <si>
    <t>οὐδὲ γυνή: πάντας γὰρ ἀάσχετον ἵκετο πένθος:</t>
  </si>
  <si>
    <t>ἀγχοῦ δὲ ξύμβληντο πυλάων νεκρὸν ἄγοντι.</t>
  </si>
  <si>
    <t>πρῶται τόν γ᾽ ἄλοχός τε φίλη καὶ πότνια μήτηρ</t>
  </si>
  <si>
    <t>ἁπτόμεναι κεφαλῆς: κλαίων δ᾽ ἀμφίσταθ᾽ ὅμιλος.</t>
  </si>
  <si>
    <t>Ἕκτορα δάκρυ χέοντες ὀδύροντο πρὸ πυλάων,</t>
  </si>
  <si>
    <t>τρητοῖς ἐν λεχέεσσι θέσαν, παρὰ δ᾽ εἷσαν ἀοιδοὺς</t>
  </si>
  <si>
    <t>ῥύσκευ, ἔχες δ᾽ ἀλόχους κεδνὰς καὶ νήπια τέκνα,</t>
  </si>
  <si>
    <t>οὐ γάρ μοι θνῄσκων λεχέων ἐκ χεῖρας ὄρεξας,</t>
  </si>
  <si>
    <t>μεμνῄμην νύκτάς τε καὶ ἤματα δάκρυ χέουσα.</t>
  </si>
  <si>
    <t>Ἕκτορ ἐμῷ θυμῷ πάντων πολὺ φίλτατε παίδων,</t>
  </si>
  <si>
    <t>ἄλλους μὲν γὰρ παῖδας ἐμοὺς πόδας ὠκὺς Ἀχιλλεὺς</t>
  </si>
  <si>
    <t>σῇ τ᾽ ἀγανοφροσύνῃ καὶ σοῖς ἀγανοῖς ἐπέεσσι.</t>
  </si>
  <si>
    <t>καὶ τότ᾽ ἄρ᾽ ἐξέφερον θρασὺν Ἕκτορα δάκρυ χέοντες,</t>
  </si>
  <si>
    <t>ground truth data</t>
  </si>
  <si>
    <t>n lines</t>
  </si>
  <si>
    <t>Total</t>
  </si>
  <si>
    <t>OGA .1,4 #2 . #3</t>
  </si>
  <si>
    <t>1.1</t>
  </si>
  <si>
    <t>ἀρχόμενος σέο, Φοῖβε, παλαιγενέων κλέα φωτῶν</t>
  </si>
  <si>
    <t>1.21</t>
  </si>
  <si>
    <t>ἡρώων, δολιχῆς τε πόρους ἁλός, ὅσσα τ᾽ ἔρεξαν</t>
  </si>
  <si>
    <t>1.22</t>
  </si>
  <si>
    <t>πλαζόμενοι: Μοῦσαι δ᾽ ὑποφήτορες εἶεν ἀοιδῆς.</t>
  </si>
  <si>
    <t>1.28</t>
  </si>
  <si>
    <t>φηγοὶ δ᾽ ἀγριάδες, κείνης ἔτι σήματα μολπῆς,</t>
  </si>
  <si>
    <t>1.32</t>
  </si>
  <si>
    <t>Ὀρφέα μὲν δὴ τοῖον ἑῶν ἐπαρωγὸν ἀέθλων</t>
  </si>
  <si>
    <t>1.34</t>
  </si>
  <si>
    <t>δέξατο, Πιερίῃ Βιστωνίδι κοιρανέοντα.</t>
  </si>
  <si>
    <t>1.38</t>
  </si>
  <si>
    <t>ἔνθα μὲν Ἀπιδανός τε μέγας καὶ δῖος Ἐνιπεὺς</t>
  </si>
  <si>
    <t>1.58</t>
  </si>
  <si>
    <t>Καινεΐδης, ἐσθλὸς μέν, ἑοῦ δ᾽ οὐ πατρὸς ἀμείνων.</t>
  </si>
  <si>
    <t>1.70</t>
  </si>
  <si>
    <t>ὦρσεν, ἀριστήεσσι σὺν ἀνδράσιν ὄφρα νέοιτο.</t>
  </si>
  <si>
    <t>1.79</t>
  </si>
  <si>
    <t>νοστήσειν Κήρινθον ὑπότροπος. αισα γὰρ ἦεν</t>
  </si>
  <si>
    <t>1.81</t>
  </si>
  <si>
    <t>πλαγχθέντας Λιβύης ἐνὶ πείρασι δῃωθῆναι,</t>
  </si>
  <si>
    <t>1.89</t>
  </si>
  <si>
    <t>δωτίνης: αὐτῷ γὰρ ἑκὼν ἐρίδηνε δοτῆρι.</t>
  </si>
  <si>
    <t>1.96</t>
  </si>
  <si>
    <t>παῖς ἀγαθοῦ Τελέοντος, ἐυμμελίης τε Φάληρος.</t>
  </si>
  <si>
    <t>ῥηίτερον καμάτοιο τέλος πάντεσσιν ἔθεντο.</t>
  </si>
  <si>
    <t>κῦμ᾽ ἁλὸς εὐρείης, ἐσθλὸς δ᾽ ἀνέμοιο θυέλλας</t>
  </si>
  <si>
    <t>πατρὸς ἑοῦ, πηγῇσιν ἐφέστιος Ἀσωποῖο.</t>
  </si>
  <si>
    <t>νεῖον ἀπʼ Ἀρκαδίης Λυρκήιον Ἄργος ἀμείψας</t>
  </si>
  <si>
    <t>δεσμοῖς ἰλλόμενον μεγάλων ἀπεθήκατο νώτων:</t>
  </si>
  <si>
    <t>Κάστορά τʼ ὠκυπόδων ὦρσεν δεδαημένον ἵππων</t>
  </si>
  <si>
    <t>ὄμμασιν, εἰ ἐτεόν γε πέλει κλέος, ἀνέρα κεῖνον</t>
  </si>
  <si>
    <t>γηράσκοντʼ Ἀλεὸν λίπετʼ ἂμ πόλιν ὄφρα κομίζοι,</t>
  </si>
  <si>
    <t>παῖδα δʼ ἑὸν σφετέροισι κασιγνήτοισιν ὄπασσεν.</t>
  </si>
  <si>
    <t>βῆ δ᾽ ὅγε Μαιναλίης ἄρκτου δέρος, ἀμφίτομόν τε</t>
  </si>
  <si>
    <t>ὄλβῳ κυδιόων: μέγα δ᾽ ἵετο Κολχίδα γαῖαν</t>
  </si>
  <si>
    <t>κεῖνος ἀνὴρ καὶ πόντου ἐπὶ γλαυκοῖο θέεσκεν</t>
  </si>
  <si>
    <t>ἴχνεσι τεγγόμενος διερῇ πεφόρητο κελεύθῳ.</t>
  </si>
  <si>
    <t>ἠμὲν ναυτιλίης ἠδ᾽ ἄρεος εὐχετόωντο.</t>
  </si>
  <si>
    <t>σεῖον ἀειρομένω πτέρυγας, μέγα θάμβος ἰδέσθαι,</t>
  </si>
  <si>
    <t>ἰφθίμου Πελίαο δόμοις ἔνι πατρὸς ἑῆος</t>
  </si>
  <si>
    <t>μιμνάζειν, Ἄργος τε θεᾶς ὑποεργὸς Ἀθήνης·</t>
  </si>
  <si>
    <t>εὖτ᾽ ἂν ἄγῃ χρέος ἄνδρας ὑπεὶρ ἅλα ναυτίλλεσθαι,</t>
  </si>
  <si>
    <t>ἀλλ᾽ οὐ φυκτὰ κέλευθα, πόνος δ᾽ ἄπρηκτος ἰοῦσιν.’</t>
  </si>
  <si>
    <t>εὐχόμεναι νόστοιο τέλος θυμηδὲς ὀπάσσαι.</t>
  </si>
  <si>
    <t>θαρσύνων, δμώεσσι δ᾽ ἀρήια τεύχε᾽ ἀείρειν</t>
  </si>
  <si>
    <t>οὐδ᾽ ἔχει ἐκφλύξαι τόσσον γόον, ὅσσον ὀρεχθεῖ:</t>
  </si>
  <si>
    <t>ὧς ἀδινὸν κλαίεσκεν ἑὸν παῖδʼ ἀγκὰς ἔχουσα</t>
  </si>
  <si>
    <t>τέκνον ἐμόν: τὸ γὰρ οἶον ἔην ἔτι λοιπὸν ἐέλδωρ</t>
  </si>
  <si>
    <t>ὠισάμην, εἰ Φρίξος ἐμοὶ κακὸν ἔσσετ᾽ ἀλύξας.’</t>
  </si>
  <si>
    <t>μίμνε δόμοις, μηδ᾽ ὄρνις ἀεικελίη πέλε νηί:</t>
  </si>
  <si>
    <t>κεῖσε δʼ ὁμαρτήσουσιν ἔται δμῶές τε κιόντι.’</t>
  </si>
  <si>
    <t>τοῖος ἀνὰ πληθὺν δήμου κίεν· ὦρτο δʼ ἀυτὴ</t>
  </si>
  <si>
    <t>κεκλιμένῳ μάλα πάντες ἐπισχερὼ ἑδριόωντο.</t>
  </si>
  <si>
    <t>Ἡρακλέης: ἀνὰ δ᾽ αὐτὸς ἀρήιος ὤρνυτ᾽ Ἰήσων</t>
  </si>
  <si>
    <t>βήσαθ᾽, ἵν᾽ ὀτρύνειε νέους κατὰ καιρὸν ἐρύσσαι:</t>
  </si>
  <si>
    <t>ᾧ κράτεϊ βρίσαντες ἰῇ στυφέλιξαν ἐρωῇ</t>
  </si>
  <si>
    <t>κλῦθι ἄναξ, Παγασάς τε πόλιν τ᾽ Αἰσωνίδα ναίων,</t>
  </si>
  <si>
    <t>Πυθοῖ χρειομένῳ ἄνυσιν καὶ πείραθʼ ὁδοῖο</t>
  </si>
  <si>
    <t>σημανέειν, αὐτὸς γὰρ ἐπαίτιος ἔπλευ ἀέθλων·</t>
  </si>
  <si>
    <t>Ἀγκαῖος δ᾽ ἑτέροιο κατὰ πλατὺν αὐχένα κόψας</t>
  </si>
  <si>
    <t>ὧς ἄρʼ ἔφη· κοῦροι δὲ θεοπροπίης ἀίοντες</t>
  </si>
  <si>
    <t>νόστῳ μὲν γήθησαν, ἄχος δ᾽ ἕλεν Ἴδμονος αἴσῃ.</t>
  </si>
  <si>
    <t>Ζεὺς τόσον, ὁσσάτιόν περ ἐμὸν δόρυ, μή νύ τι πῆμα</t>
  </si>
  <si>
    <t>πῖνε χαλίκρητον λαρὸν μέθυ: δεύετο δ᾽ οἴνῳ</t>
  </si>
  <si>
    <t>ἦέ τοι εἰς ἄτην ζωρὸν μέθυ θαρσαλέον κῆρ</t>
  </si>
  <si>
    <t>οἰδάνει ἐν στήθεσσι, θεοὺς δ᾽ ἀνέηκεν ἀτίζειν;</t>
  </si>
  <si>
    <t>οἷον Ἀλωιάδῃσι πατὴρ τεὸς ἐγγυάλιξεν.</t>
  </si>
  <si>
    <t>λαιῇ ἀνασχόμενος κίθαριν πείραζεν ἀοιδῆς.</t>
  </si>
  <si>
    <t>αὐτῇσιν νύμφῃσι καὶ ἑρπετὰ πάντ᾽ ἐγένοντο.</t>
  </si>
  <si>
    <t>αἰθομέναις, ὕπνου δὲ διὰ κνέφας ἐμνώοντο.</t>
  </si>
  <si>
    <t>στεῖραν Ἀθηναίη Δωδωνίδος ἥρμοσε φηγοῦ.</t>
  </si>
  <si>
    <t>ποσσὶν ὑπεκλύσθη νηὸς τρόπις.: εἵλκετο δ᾽ ἤδη</t>
  </si>
  <si>
    <t>στράπτε δ᾽ ὑπ᾽ ἠελίῳ φλογὶ εἴκελα νηὸς ἰούσης</t>
  </si>
  <si>
    <t>τέγγε πόδας, καὶ πολλὰ βαρείῃ χειρὶ κελεύων,</t>
  </si>
  <si>
    <t>μυρία μῆλ᾽ ἐφέπονται ἄδην κεκορημένα ποίης</t>
  </si>
  <si>
    <t>κλίτεα Παλλήναια, Καναστραίην ὑπὲρ ἄκρην,</t>
  </si>
  <si>
    <t>ἤνυσαν ἐννύχιοι πνοιῇ ἀνέμοιο θέοντες.</t>
  </si>
  <si>
    <t>εἰρεσίῃ κραναὴν Σιντηίδα Λῆμνον ἵκοντο.</t>
  </si>
  <si>
    <t>ἀνέρες ἐχθήραντες, ἔχον δ᾽ ἐπὶ ληιάδεσσιν</t>
  </si>
  <si>
    <t>τῶ καὶ ὅτ᾽ ἐγγύθι νήσου ἐρεσσομένην ἴδον Ἀργώ,</t>
  </si>
  <si>
    <t>ἀνδράσιν, οἷά τ᾽ ἔοικεν ἄγειν ἐπὶ νηὸς ἔχοντας,</t>
  </si>
  <si>
    <t>ἤια, καὶ μέθυ λαρόν, ἵνʼ ἔμπεδον ἔκτοθι πύργων</t>
  </si>
  <si>
    <t>αἴ κεν ἐπιβρίσῃ Θρήιξ στρατός, ἠέ τις ἄλλος</t>
  </si>
  <si>
    <t>καὶ πρόκα τελλομένου ἔτεος στάχυν ἀμήσονται;</t>
  </si>
  <si>
    <t>κῆρες, ἐπερχόμενόν που ὀίομαι εἰς ἔτος ἤδη</t>
  </si>
  <si>
    <t>γαῖαν ἐφέσσεσθαι, κτερέων ἀπὸ μοῖραν ἑλοῦσαν</t>
  </si>
  <si>
    <t>Ὑψιπύλη, καὶ τοῖον ὑποβλήδην ἔπος ηὔδα:</t>
  </si>
  <si>
    <t>‘ὄρσο μοι, Ἰφινόη, τοῦδ᾽ ἀνέρος ἀντιόωσα,</t>
  </si>
  <si>
    <t>ὧς ἄρʼ ἔφη· πάντεσσι δʼ ἐναίσιμος ἥνδανε μῦθος.</t>
  </si>
  <si>
    <t>Υψιπύλην δ᾽ εἴσαντο καταφθιμένοιο Θόαντος</t>
  </si>
  <si>
    <t>πῖπτεν, ἐπεσσύμενος Πελοπήια νῶτα δαΐξαι.</t>
  </si>
  <si>
    <t>βούπαις οὔπω πολλός, ἑὴν ἐρύοντα καλύπτρης</t>
  </si>
  <si>
    <t>δῖ᾽ Ἐλάρη, θρέψεν δὲ καὶ ἂψ ἐλοχεύσατο Γαῖα.</t>
  </si>
  <si>
    <t>γηθόσυναι ξείνῳ: ὁ δ᾽ ἐπὶ χθονὸς ὄμματ᾽ ἐρείσας</t>
  </si>
  <si>
    <t>πυροφόρους ἀρόωσι γύας. κακότητα δὲ πᾶσαν</t>
  </si>
  <si>
    <t>δήμου ἀπορνύμενοι λαοὶ πέρθεσκον ἐπαύλους</t>
  </si>
  <si>
    <t>ἐκ νηῶν, αὐτῇσι δʼ ἀπείρονα ληίδα κούραις</t>
  </si>
  <si>
    <t>ᾗ ματίῃ εἴξαντες, ἀπεσσεύοντο γυναῖκας:</t>
  </si>
  <si>
    <t>πῆμα κακὸν προύβαινεν. ἀτιμάζοντο δὲ τέκνα</t>
  </si>
  <si>
    <t>οὐδὲ πατὴρ ὀλίγον περ ἑῆς ἀλέγιζε θυγατρός,</t>
  </si>
  <si>
    <t>οἱ δ᾽ ἄρα θεσσάμενοι παίδων γένος, ὅσσον ἔλειπτο</t>
  </si>
  <si>
    <t>OGA 1,4 #2 .* #3</t>
  </si>
  <si>
    <t>10.8</t>
  </si>
  <si>
    <t>τοῖσι δ᾽ ἄρ᾽ ἀχνυμένοισιν ὑπὸ φρεσὶ μῦθον ἔειπε</t>
  </si>
  <si>
    <t>10.14</t>
  </si>
  <si>
    <t>μίμνωμεν νύκτας τε καὶ ἤματα δηριόωντες,</t>
  </si>
  <si>
    <t>10.23</t>
  </si>
  <si>
    <t>πολλὸν ἐπὶ χρόνον ἔσσετ᾽ ἀγειρομένοισιν ἐδωδὴ</t>
  </si>
  <si>
    <t>10.31</t>
  </si>
  <si>
    <t>υῶιν δ᾽ ἔσσεται ἄλγος ἀποφθιμένων ἐνὶ πάτρῃ,</t>
  </si>
  <si>
    <t>10.62</t>
  </si>
  <si>
    <t>κίνυτο γαῖα μέλαινα: πυρὸς δ᾽ ἄμπνειεν ἀϋτμὴν</t>
  </si>
  <si>
    <t>10.77</t>
  </si>
  <si>
    <t>ἐς Τροίην ἵκανεν ἀμυνέμεν Ἀργείοισι:</t>
  </si>
  <si>
    <t>καί ἑ Πάρις κατέπεφνε τυχὼν ὑπὸ μαζὸν ὀϊστῷ</t>
  </si>
  <si>
    <t>ἄντρον ὑπὸ ζάθεον καλλιπλοκάμων Νυμφάων,</t>
  </si>
  <si>
    <t>ἔμμεναι εἰσορόων πολιὸν γάλα, κεῖνο δ᾽ ἵησι</t>
  </si>
  <si>
    <t>συμφέρετ᾽ ἤματα πάντα λάβρῳ περὶ χεύματι θύων.</t>
  </si>
  <si>
    <t>Γλαύκου δ᾽ ἐσθλὸν ἑταῖρον ἐϋμμελίην Σκυλακῆα</t>
  </si>
  <si>
    <t>θῦνε γὰρ ἐν δηίοισιν ἀτειρέϊ ἶσος Ἄρηι</t>
  </si>
  <si>
    <t>ἐξ ὀρέων ἀλεγεινὰ μεμιγμένος ἔρχεται ὄμβρῳ,</t>
  </si>
  <si>
    <t>ὣς οὔτις Ποίαντος ἀγακλειτοῦ θρασὺν υἷα</t>
  </si>
  <si>
    <t>καὶ σύες ἀργιόδοντες ἐϋσθενέες τε λέοντες</t>
  </si>
  <si>
    <t>Περσεὺς δ᾽ ἀντίθεος βλοσυρὴν ἐδάϊζε Μέδουσαν,</t>
  </si>
  <si>
    <t>ἠελίῳ δύνοντι συνέρχεται ἑσπερίη νύξ:</t>
  </si>
  <si>
    <t>καί ῥ᾽ αὐτοῦ μὲν ἅμαρτεν ἀλευαμένου μάλα τυτθόν,</t>
  </si>
  <si>
    <t>Πουλυδάμας ἀπάραξε σάκος τελαμῶνα δαΐξας</t>
  </si>
  <si>
    <t>δὴ τότε που Ποίαντος ἀμύμονος ὄβριμος υἱὸς</t>
  </si>
  <si>
    <t>τυτθὸν ὑπ᾽ αἰζηοῖο βίῃ: μέγα δ᾽ ἔβραχε νευρὴ</t>
  </si>
  <si>
    <t>ἀμφίπολοι θάμβησαν ἀολλέες ἠλὲ δαὶ αὐτὴ</t>
  </si>
  <si>
    <t>φάρμακον αἰνὸν ἔπυθε κατ᾽ οὐτάμενον χρόα φωτός.</t>
  </si>
  <si>
    <t>αἰθόμενος κραδίην ἀδινὸν κέαρ αὐαίνηται,</t>
  </si>
  <si>
    <t>ἀλλά μοι ἔρρε δόμοιο καὶ εἰς Ἑλένην ἀφίκανε,</t>
  </si>
  <si>
    <t>λυγρὸν ἐπισκάζοντα καὶ ἀχνύμενον μέγα θυμῷ</t>
  </si>
  <si>
    <t>ὁππόσα λοίγιος Αἶσα περὶ φρεσὶν οὐλομένῃσι</t>
  </si>
  <si>
    <t>μήδετο, Τυνδαρίδος στυγερὸν γάμον ἐντύνουσα</t>
  </si>
  <si>
    <t>χωόμενον Τρώεσσι θοὰς ἐπὶ νῆας ἄγεσθαι,</t>
  </si>
  <si>
    <t>ἑσπομένου Ὀδυσῆος ὑπὲρ μέγα τεῖχος ὀρούσας</t>
  </si>
  <si>
    <t>Ἀλκαθόῳ στονόεντα φέρειν ἤμελλεν ὄλεθρον</t>
  </si>
  <si>
    <t>παῖδας μὲν κταμένους, κεραϊζομένην δὲ πόληα</t>
  </si>
  <si>
    <t>ἀλλ᾽ ὁ παρ᾽ Ἕκτορος ἧστο τάφῳ ἐπὶ δάκρυα χεύων,</t>
  </si>
  <si>
    <t>‘ἆνερ, ἐμοὶ καὶ Τρωσὶ καὶ αὐτῷ σοὶ μέγα πῆμα,</t>
  </si>
  <si>
    <t>πίδακος ἐσσυμένης κρυερὸν περιτήκεται ὕδωρ:</t>
  </si>
  <si>
    <t>γήραϊ τειρομένη βιότου κλυτὸν οὐδὸν ἱκέσθαι</t>
  </si>
  <si>
    <t>μέχρις ἐπὶ χθόνα δῖαν ἀπ᾽ εὐρέος ὠκεανοῖο</t>
  </si>
  <si>
    <t>νὺξ ἐχύθη, μερόπεσσι λύσιν καμάτοιο φέρουσα.</t>
  </si>
  <si>
    <t>ταρβεῖ βουκόλον ἄνδρα, φέρει δέ μιν ἄσχετος ὁρμή,</t>
  </si>
  <si>
    <t>διζομένη τάχα ποσσὶ πυρῆς ἐπιβήμεναι αἰνῆς.</t>
  </si>
  <si>
    <t>καί τις ἑὸν κατὰ θυμὸν ἔπος ποτὶ τοῖον ἔειπεν:</t>
  </si>
  <si>
    <t>οἷ αὐτῷ καὶ Τρωσὶ καὶ ἄστεϊ λοίγιον ἄλγος,</t>
  </si>
  <si>
    <t>πυρκαϊῇ καίοντο λελασμένοι Ἡριγενείης:</t>
  </si>
  <si>
    <t>τέρμα πολυκμήτοιο μεταχρόνιον πολέμοιο</t>
  </si>
  <si>
    <t>καὶ λόχον, Ἀργείης ἱππήλατον ἔργον Ἀθήνης,</t>
  </si>
  <si>
    <t>κεκριμένου πολέμοιο ταχείῃ λῦσον ἀοιδῇ</t>
  </si>
  <si>
    <t>γηραλέη τετάνυστο φόνων ἀκόρητος Ἐνυὼ</t>
  </si>
  <si>
    <t>δούρατα κεκμήκει, ξιφέων δ᾽ ἔθνῃσκον ἀπειλαί,</t>
  </si>
  <si>
    <t>σβέννυτο θωρήκων ἐνοπή, μινύθεσκε δ᾽ ἑλικτὴ</t>
  </si>
  <si>
    <t>ἀσπίδες οὐκ ἀνέχοντο μένειν ἔτι δοῦπον ἀκόντων,</t>
  </si>
  <si>
    <t>οἰκτρὰ κάτω μύοντες ὁμόζυγας ἔστενον ἵππους,</t>
  </si>
  <si>
    <t>Αἴας δ᾽ αὐτοφόνῳ βριαρὸν δέμας ἕλκεϊ λύσας</t>
  </si>
  <si>
    <t>φάσγανον ἐχθρὸν ἔλουσε μεμηνότος αἵματος ὄμβρῳ.</t>
  </si>
  <si>
    <t>ἐς Τροίην μὲν ἔπεμψεν ἀγαλλομένη Διὸς εὐνῇ,</t>
  </si>
  <si>
    <t>αἵματι δακρύσας ἐχύθη πατρώιος ἀήρ.</t>
  </si>
  <si>
    <t>ἀμβολίῃ δ᾽ ἤσχαλλε δυσαχθέι λαὸς Ἀχαιῶν.</t>
  </si>
  <si>
    <t>καὶ Σκῦρον μὲν ἔβαινε λιπὼν εὐπάρθενον ἄστυ</t>
  </si>
  <si>
    <t>ἀλκὴν πατρὸς ἔφαινε νέος περ ἐὼν πολεμιστής.</t>
  </si>
  <si>
    <t xml:space="preserve">Τροίης ἐχθρὸν ἄγαλμα πελώριον ἵππον ἐποίει. </t>
  </si>
  <si>
    <t>καὶ δὴ τέμνετο δοῦρα καὶ ἐς πεδίον κατέβαινεν</t>
  </si>
  <si>
    <t>ἄκρα δακεῖν σπεύδοντας ἐυστρέπτοιο χαλινοῦ:</t>
  </si>
  <si>
    <t>καὶ στόματος μεγάλοιο λαθὼν ἀνέῳξε κελεύθους</t>
  </si>
  <si>
    <t>κληιστὴν δ᾽ ἐνέθηκε θύρην καὶ κλίμακα τυκτήν,</t>
  </si>
  <si>
    <t>εἴ μιν ζωὸν ἔτετμεν, ἐλαυνέμεν ἵππιος Ἄρης.</t>
  </si>
  <si>
    <t>λαῶν ὀρνυμένων ὅμαδον καὶ κῦμα φυγόντες</t>
  </si>
  <si>
    <t>ἐξέχεεν μέγα λαῖτμα μελισταγέος νιφετοῖο:</t>
  </si>
  <si>
    <t>μοχθίζειν ἀτέλεστα καὶ ἀχρέα γηράσκοντας,</t>
  </si>
  <si>
    <t>ἢ θανάτῳ βροτόεντι κακοκλεὲς αἶσχος ἀλύξαι.</t>
  </si>
  <si>
    <t>μητέρος ἑλκομένης ἁπαλῶν τ᾽ ἐλάθεσθε νεοσσῶν.</t>
  </si>
  <si>
    <t>Τρῶες ἀταρβήτοιο θεῆς ἀπατήνορα τέχνην</t>
  </si>
  <si>
    <t>Ἴλιον εἰσανάγωσιν ἑὸν κακὸν ἀμφαγαπῶντες.</t>
  </si>
  <si>
    <t>πῦρ ἴδιον πλεκτῇσιν ἐνὶ κλισίῃσι βαλόντες:</t>
  </si>
  <si>
    <t>σημαίνῃ παλίνορσον ἐπὶ πλόον ἑσπέριον πῦρ.</t>
  </si>
  <si>
    <t>γινέσθω μήτ᾽ ἄλλο φόβου νέφος, οἷά τε νύκτες</t>
  </si>
  <si>
    <t>πῶλος ἅτε δροσόεντος ἐπειγόμενος πεδίοιο,</t>
  </si>
  <si>
    <t>Δηιφόβου ποτὶ δῆριν, ἀπηνέι δ᾽ ἔζεε θυμῷ</t>
  </si>
  <si>
    <t>εἰσέτι θυμὸν ἔχων πεπνυμένον οὐδ᾽ ἐπὶ κούραις</t>
  </si>
  <si>
    <t>ἵππῳ δακρύσαντες ἐνεκτερέιξαν Ἀχαιοί,</t>
  </si>
  <si>
    <t>ἀμβροσίῃ κεράσασα θεῶν ἐκόμισσεν ἐδωδὴν</t>
  </si>
  <si>
    <t>ἠέρα παχνώσασα χιὼν ἐπάλυνεν ἀρούρας,</t>
  </si>
  <si>
    <t>τλήμονες ἐκδέχαται, πότε παύεται ὄβριμον ὕδωρ:</t>
  </si>
  <si>
    <t>ἀτλήτους ἀνέχοντο πόνους ἀκμῆτες Ἀχαιοί.</t>
  </si>
  <si>
    <t>ἐς δύσιν ἀχλυόπεζαν ἑκηβόλον ἔτραπεν ἠῶ,</t>
  </si>
  <si>
    <t>ὅρμον ἐς ἀντιπέραιον ἐυστεφάνου Τενέδοιο</t>
  </si>
  <si>
    <t>δίκτυα παπταίνων ἔλαθεν θηροσκόπος ἀνήρ:</t>
  </si>
  <si>
    <t>ἕλκεσι ποιητοῖσι κατέρρεε νήχυτον αἷμα.</t>
  </si>
  <si>
    <t>παντοίας ἐτίνασσεν ἐπιπνείουσα καὶ αὐτή,</t>
  </si>
  <si>
    <t>μήτηρ ἀθανάτοιο πυρός, φαεσίμβροτος Ἥρη.</t>
  </si>
  <si>
    <t>ὄρθρον ὑπὸ σκιόεντα πολύθροος ἤλυθε φήμη</t>
  </si>
  <si>
    <t>θαλπόμενοι περὶ παισίν, ὅσους λίπε φοίνιος Ἄρης,</t>
  </si>
  <si>
    <t>ἵππον ἀπεχθήραντες, ἐπεὶ πέλεν ἔργον Ἀχαιῶν,</t>
  </si>
  <si>
    <t>γυμνὸς ὑπὲρ πεδίοιο φάνη κεκακωμένος ἀνήρ:</t>
  </si>
  <si>
    <t>ἴχνια λωβήεντα θοῶν ἀνέφαινον ἱμάντων.</t>
  </si>
  <si>
    <t>οἷά με λωβήσαντο θεῶν ὄπιν οὐκ ἀλέγοντες</t>
  </si>
  <si>
    <t>ὣς δὲ Φιλοκτήτην ἔλιπον πεπεδημένον ὕδρῳ,</t>
  </si>
  <si>
    <t>πᾶν δέμας οὐτήσαντες ἐπὶ ξείνῃ λίπον ἀκτῇ.</t>
  </si>
  <si>
    <t>Τροίην θέσφατόν ἐστιν ἑλεῖν πόλιν ἔγχος Ἀχαιῶν:</t>
  </si>
  <si>
    <t>ἕλκετ᾽ ἐς ἀκρόπολιν μεγάλην χρυσήνιον ἵππον:</t>
  </si>
  <si>
    <t>ἄνθεα δὲ δροσόεντος ἀμησάμενοι ποταμοῖο</t>
  </si>
  <si>
    <t>πολλὴ δ᾽ ἑλκόντων ἐνοπὴ καὶ κόμπος ὀρώρει:</t>
  </si>
  <si>
    <t>ἴαχε καὶ Ξάνθου ποταμοῦ κυκλούμενον ὕδωρ,</t>
  </si>
  <si>
    <t>ἐκ Διὸς ἑλκόμενον πόλεμον μαντεύετο σάλπιγξ.</t>
  </si>
  <si>
    <t>κυδιόων ὑπέροπλα, βίην δ᾽ ἐπέρεισεν Ἀθήνη</t>
  </si>
  <si>
    <t>αἱ δέ οἱ ἐρχομένῳ θυρέων πτύχες ἐστείνοντο:</t>
  </si>
  <si>
    <t>σταθμὸν ἀνοιγομένων πυλέων ἀνέκοπτε τριαίνῃ.</t>
  </si>
  <si>
    <t>Τρωιάδες δὲ γυναῖκες ἀνὰ πτόλιν ἄλλοθεν ἄλλαι,</t>
  </si>
  <si>
    <t>ὁλκῷ δουρατέῳ ῥοδέους στορέσαντο τάπητας.</t>
  </si>
  <si>
    <t>γαῖαν ἀνεκνίσσωσε χυτὴν εὐώδεϊ πηλῷ.</t>
  </si>
  <si>
    <t>χείματος ἀμφίπολοι, γεράνων στίχες ἠεροφώνων,</t>
  </si>
  <si>
    <t>Κασσάνδρη θεόφοιτος ἐμαίνετο: πυκνὰ δὲ χαίτην</t>
  </si>
  <si>
    <t>κοπτομένη καὶ στέρνον ἀνίαχε μαινάδι φωνῇ:</t>
  </si>
  <si>
    <t>λήγει δ᾽ ἀμβολιεργὸν ἔτος πολέμοιο λυθέντος.</t>
  </si>
  <si>
    <t>τέξεται ὄβριμος ἵππος: ἐπὶ χθόνα δ᾽ ἄρτι θορόντες</t>
  </si>
  <si>
    <t>ἀνδράσι τικτομένοισιν ἐπισχήσουσι γυναῖκες,</t>
  </si>
  <si>
    <t>μαῖα πολυκλαύτοιο τόκου πτολίπορθος Ἀθήνη.</t>
  </si>
  <si>
    <t>αὐτίκα λεπταλέη κόνις ἔσσεαι, οἴχεται ἔργον</t>
  </si>
  <si>
    <t>μῆτερ ἀριστοτόκεια, σὲ δὲ βροτέης ἀπὸ μορφῆς</t>
  </si>
  <si>
    <t>ὀλλύσθω, μεγάλη δὲ ποθὴ Δαναοῖσι γενέσθω.</t>
  </si>
  <si>
    <t>τὴν δὲ πατὴρ ἐνένιπεν ὁμοκλήσας ἐπέεσσι:</t>
  </si>
  <si>
    <t>ἄνδρα γυνὴ πέμψασα νέκυν δακρύσατο χήρη:</t>
  </si>
  <si>
    <t>ἵππον ἀνελκόμενον δέχεται πολιοῦχος Ἀθήνη.</t>
  </si>
  <si>
    <t>μοχθίζεις ἀτέλεστα καὶ ἱερὸν ἄστυ μιαίνεις.</t>
  </si>
  <si>
    <t>πείθετο, παρθενίῳ δὲ περὶ κλιντῆρι πεσοῦσα</t>
  </si>
  <si>
    <t>πατρίδος αἰθομένης ἐπὶ τείχεσι μαρνάμενον πῦρ.</t>
  </si>
  <si>
    <t>εἰλαπίνη δ᾽ ἐπίδημος ἔην καὶ ἀμήχανος ὕβρις,</t>
  </si>
  <si>
    <t>πᾶσα πόλις, πυλέων δ᾽ ὀλίγοις φυλάκεσσι μεμήλει:</t>
  </si>
  <si>
    <t>Ἴλιον αἰπεινὴν ὀλεσίπτολις ἀμφέβαλεν νύξ.</t>
  </si>
  <si>
    <t>θελγομένη κραδίην θάλαμον λίπε κηώεντα,</t>
  </si>
  <si>
    <t>κοῖλον ἀποκρύψαντες ἐς ἰσχίον ἔνθεσαν ἵππου</t>
  </si>
  <si>
    <t>Παλλὰς ἐπηπείλησε, φίλου δ᾽ ἐξήγαγε νηοῦ</t>
  </si>
  <si>
    <t>χάζεο καὶ θαλάμων ὑπερώιον εἰσαναβᾶσα</t>
  </si>
  <si>
    <t>παυσάμενοι καμάτῳ ἀδδηκότες ἤριπον ὕπνῳ.</t>
  </si>
  <si>
    <t>παννυχίη δ᾽ ἑτάροισιν ὑπὲρ θαλάμοιο καὶ αὐτὴ</t>
  </si>
  <si>
    <t>Ἀργεῖοι σπεύδοντες, ἅπας δ᾽ ἠπείγετο ναύτης</t>
  </si>
  <si>
    <t>ὠκύτεραι κραιπνῶν ἀνέμων ἀνέμων ταχυπειθέι ῥιπῇ</t>
  </si>
  <si>
    <t>λαὸν ἀναστήσωσιν ἀειρομένῳ χρεμετισμῷ.</t>
  </si>
  <si>
    <t>νύγμασι πημαίνουσι παραστείχοντας ὁδίτας:</t>
  </si>
  <si>
    <t>θρῷσκον ἐπὶ Τρώεσσι καὶ εἰσέτι κοῖτον ἔχοντας</t>
  </si>
  <si>
    <t>νήχετο δ᾽ αἵματι γαῖα, βοὴ δ᾽ ἄλληκτος ὀρώρει</t>
  </si>
  <si>
    <t>Τρώων φευγόντων, ἐστείνετο δ᾽ Ἴλιος ἱρὴ</t>
  </si>
  <si>
    <t>αἱ δὲ φίλοις ἐπὶ παισί, χελιδόνες οἷάτε κοῦφαι,</t>
  </si>
  <si>
    <t>καὶ ξυνὸν λέχος ἔσχεν ὀφειλόμενον παρακοίτῃ.</t>
  </si>
  <si>
    <t>αἵματος ἀκρήτοιο μέθης ἐπίκωμος Ἐνυώ.</t>
  </si>
  <si>
    <t>αἰγίδα κινήσασα, Διὸς σάκος, ἔτρεμε δ᾽ αἰθὴρ</t>
  </si>
  <si>
    <t>Ἥρης σπερχομένης, ἐπὶ δ᾽ ἔβραχε γαῖα βαρεῖα</t>
  </si>
  <si>
    <t>πᾶν γένος ἀνθρώπων κατάγοι ψυχοστόλος Ἑρμῆς.</t>
  </si>
  <si>
    <t>τεύχεα μαστεύων δνοφερῇ περικάππεσεν αἰχμῇ.</t>
  </si>
  <si>
    <t>ξεῖνος ἐών, ἐκάλεσσεν ὀιόμενος φίλον εἶναι:</t>
  </si>
  <si>
    <t xml:space="preserve">ἀστραγάλους ἐάγησαν, ὁμοῦ δ᾽ ἐξήρυγον οἶνον. </t>
  </si>
  <si>
    <t>ἤριπον εἰς Ἀίδαο πανύστατον ἅλμα θορόντες.</t>
  </si>
  <si>
    <t>πατρίδος ὀλλυμένης ἔλαθον χειμῶνα φυγόντες.</t>
  </si>
  <si>
    <t>ἀνδρῶν χηρεύουσα, περιπλήθουσα δὲ νεκρῶν.</t>
  </si>
  <si>
    <t>μητέρος ἡρπάζοντο καὶ οὐ νοέοντα τοκήων</t>
  </si>
  <si>
    <t>παιδὶ μάτην ὀρέγουσα χοὰς ἐκόμισσε τιθήνη.</t>
  </si>
  <si>
    <t>αἷμα μέλαν πίνοντες ἀμείλιχον εἶχον ἐδωδήν,</t>
  </si>
  <si>
    <t>ἀνδράσι δυσμενέεσσι: νέη δ᾽ ἠγείρετο χάρμη</t>
  </si>
  <si>
    <t>λαθρίδιον στενάχουσα φίλης μιμνῄσκετο πάτρης.</t>
  </si>
  <si>
    <t>πήμασι κεκμηῶτα παρ᾽ Ἑρκείῳ κτάνε βωμῷ</t>
  </si>
  <si>
    <t>Δελφὸς ἀνὴρ ἐλάσας ἱερῇ κατέπεφνε μαχαίρῃ.</t>
  </si>
  <si>
    <t>ἀνθ᾽ ἑνὸς Ἀργείοισιν ἐχώσατο πᾶσιν Ἀθήνη.</t>
  </si>
  <si>
    <t>Αὐσονίην ἀπένασσε: θεῶν δ᾽ ἐτελείετο βουλὴ</t>
  </si>
  <si>
    <t>γαῖα περιπτύξασα κεχηνότι δέξατο κόλπῳ:</t>
  </si>
  <si>
    <t>κρινάμενος τὰ ἕκαστα καὶ ἄλγεα νυκτὸς ἐκείνης:</t>
  </si>
  <si>
    <t>τέρματος ἀμφιέλισσαν ἐπιψαύουσαν ἀοιδήν.</t>
  </si>
  <si>
    <t>ἠρέμα λευκαίνουσα κατέγραφεν ἠέρα πολλήν,</t>
  </si>
  <si>
    <t>Ξάνθος ἰδὼν ἔκλαυσε γόων ἁλιμυρέι πηγῇ,</t>
  </si>
  <si>
    <t>Ἡφαίστῳ δ᾽ ὑπόεικεν ἀτυζόμενος χόλον Ἥρης.</t>
  </si>
  <si>
    <t>υῆνιν ἱλασσάμενοι τεθνειότος Αἰακίδαο</t>
  </si>
  <si>
    <t>ἐκ Τροίης ἀνάγοντο μόθον τελέσαντες Ἀχαιοί.</t>
  </si>
  <si>
    <t>40.6</t>
  </si>
  <si>
    <t>ἐκ σκοπιῆς ἀνέπαλτο, καὶ ἄρσενα δύσατο μορφήν:</t>
  </si>
  <si>
    <t>40.8</t>
  </si>
  <si>
    <t>Μορρέος εἶδος ἔχουσα, χαριζομένη δὲ Λυαίῳ</t>
  </si>
  <si>
    <t>40.9</t>
  </si>
  <si>
    <t>Δηριάδην ἀνέκοψε, καὶ ὡς ἀλέγουσα κυδοιμοῦ</t>
  </si>
  <si>
    <t>40.14</t>
  </si>
  <si>
    <t>Δηριάδην φεύγοντα καὶ οὐ μίμνοντα γυναῖκας;</t>
  </si>
  <si>
    <t>40.15</t>
  </si>
  <si>
    <t>αἴδεο Χειροβίην ῥηξήνορα, μή σε νοήσῃ</t>
  </si>
  <si>
    <t>40.17</t>
  </si>
  <si>
    <t>ἣ δόρυ θοῦρον ἔχουσα καὶ ὀχλίζουσα βοείην</t>
  </si>
  <si>
    <t>40.20</t>
  </si>
  <si>
    <t>αὐτὸς ἀριστεύσω καὶ ἀνάλκιδα Βάκχον ὀλέσσω.</t>
  </si>
  <si>
    <t>40.22</t>
  </si>
  <si>
    <t>ἔστω Χειροβίης ἕτερος πόσις: αἰδόμενος γὰρ</t>
  </si>
  <si>
    <t>40.24</t>
  </si>
  <si>
    <t>ἵξομαι εἰς Σκυθίην, ἵνα μὴ σέο γαμβρὸς ἀκούσω.</t>
  </si>
  <si>
    <t>40.25</t>
  </si>
  <si>
    <t>ἀλλ᾽ ἐρέεις: 'εὔοπλος ἐμὴ δάμαρ οἶδεν Ἐνυώ.'</t>
  </si>
  <si>
    <t>40.33</t>
  </si>
  <si>
    <t>μαρναμένου Βρομίοιο τυπεὶς φθισήνορι θύρσῳ.</t>
  </si>
  <si>
    <t>40.35</t>
  </si>
  <si>
    <t>ψευδομένου Μορρῆος ἐλεγχέα μῦθον ἀκούων</t>
  </si>
  <si>
    <t>40.36</t>
  </si>
  <si>
    <t>χείλεσιν αἰδομένοισι παρήγορον ἴαχε φωνήν:</t>
  </si>
  <si>
    <t>40.38</t>
  </si>
  <si>
    <t>οὐ πρόμος, οὐ πρόμος οὗτος, ἑὸν δέμας αἰὲν ἀμείβων.</t>
  </si>
  <si>
    <t>40.41</t>
  </si>
  <si>
    <t>ἢ ξίφεϊ πλήξας μέσον αὐχένος, ἢ δόρυ πέμπων</t>
  </si>
  <si>
    <t>40.44</t>
  </si>
  <si>
    <t>μαρναμένου δὲ λέοντος ἐπείγομαι αὐχένα τέμνειν,</t>
  </si>
  <si>
    <t>40.47</t>
  </si>
  <si>
    <t>εἰς λοφιὴν δʼ ἐπίκυρτον ἐμὸν δόρυ θοῦρον ἰάλλω,</t>
  </si>
  <si>
    <t>40.49</t>
  </si>
  <si>
    <t>φαίνεται ἠερόφοιτος ἀνούτατος ἱπταμένη φλόξ.</t>
  </si>
  <si>
    <t>40.50</t>
  </si>
  <si>
    <t>κάπρον ἰδὼν ἐπιόντα βοὸς μυκηθμὸν ἀκούω,</t>
  </si>
  <si>
    <t>40.55</t>
  </si>
  <si>
    <t>καὶ φυτὸν ἀθρήσας τανύω βέλος, ἀλλὰ φυγόντος</t>
  </si>
  <si>
    <t>40.60</t>
  </si>
  <si>
    <t>μάγγανα τεχνήεντα δολορραφέος Διονύσου.’</t>
  </si>
  <si>
    <t>40.64</t>
  </si>
  <si>
    <t>καὶ προτέρης Βρομίοιο λελασμένος ἔπλετο νίκης,</t>
  </si>
  <si>
    <t>40.69</t>
  </si>
  <si>
    <t>τρὶς μὲν ἑὸν δόρυ πέμπε, καὶ ἤμβροτεν ἠέρα βάλλων:</t>
  </si>
  <si>
    <t>40.71</t>
  </si>
  <si>
    <t>εἰς σκοπὸν ἀχρήιστον ἐπήορον ἔγχος ἰάλλων</t>
  </si>
  <si>
    <t>40.72</t>
  </si>
  <si>
    <t>Δηριάδης ὑπέροπλος, ἑοῦ συνάεθλον ἀγῶνος</t>
  </si>
  <si>
    <t>40.73</t>
  </si>
  <si>
    <t>γαμβρὸν ἑὸν καλέεσκε, καὶ οὐκέτι φαίνετο Μορρεύς:</t>
  </si>
  <si>
    <t>40.79</t>
  </si>
  <si>
    <t>καὶ δόλον ἠπεροπῆα σοφῆς ἐνόησεν Ἀθήνης.</t>
  </si>
  <si>
    <t>40.85</t>
  </si>
  <si>
    <t>κοῦφος ἐπειγομέναις ἐτιταίνετο σύνδρομος αὔραις:</t>
  </si>
  <si>
    <t>40.86</t>
  </si>
  <si>
    <t>ἀλλ᾽ ὅτε χῶρον ἵκανον, ὅπῃ πολεμητόκον ὕδωρ</t>
  </si>
  <si>
    <t>40.87</t>
  </si>
  <si>
    <t>κύματι λυσσώοντι γέρων κελάρυζεν Ὑδάσπης,</t>
  </si>
  <si>
    <t>40.89</t>
  </si>
  <si>
    <t>ὡς γενέτην συνάεθλον ἔχων κελάδοντα μαχητὴν</t>
  </si>
  <si>
    <t>40.91</t>
  </si>
  <si>
    <t>δαίμων δ᾽ ἀμπελόεις ταμεσίχροα θύρσον ἰάλλων</t>
  </si>
  <si>
    <t>40.95</t>
  </si>
  <si>
    <t>μηκεδανοῖς μελέεσσι γεφυρώσας ὅλον ὕδωρ</t>
  </si>
  <si>
    <t>40.97</t>
  </si>
  <si>
    <t>σὺν Διὶ παμμεδέοντι πάλιν νόστησαν Ὀλύμπῳ.</t>
  </si>
  <si>
    <t>καὶ κόνιν αἰθαλόεσσαν ἑοῦ κατέχευε καρήνου:</t>
  </si>
  <si>
    <t>Χειροβίη δ᾽ ὀλόλυξε καταφθιμένοιο τοκῆος,</t>
  </si>
  <si>
    <t>στέρνον ὅλον γύμνωσε διχαζομένοιο χιτῶνος:</t>
  </si>
  <si>
    <t>Πρωτονόη δ᾽ ἀπέδιλος ἑὰς ξύουσα παρειάς,</t>
  </si>
  <si>
    <t>διπλόον ἄλγος ἔχουσα, καὶ ἴαχε πενθάδι φωνῇ:</t>
  </si>
  <si>
    <t>καὶ θάνεν ἐν ξείνοισιν, ὅπως ἐμὸν ἄνδρα καλέσσω</t>
  </si>
  <si>
    <t>Δηριάδην κρύφε κῦμα, ῤόος δ᾽ ἐκάλυψεν Ὀρόντην.</t>
  </si>
  <si>
    <t>θυγατέρων ἤεισε καταφθαμένους ὑμεναίους:</t>
  </si>
  <si>
    <t>Πρωτονόης γάμον εἶδεν, ἐδέξατο γαμβρὸν Ὀρόντην,</t>
  </si>
  <si>
    <t>ἀνέρος οἰχομένοιο καὶ ὀλλυμένου γενετῆρος.</t>
  </si>
  <si>
    <t>δός μοι ἔχειν ἐμὸν ἄνδρα, καὶ οὐ γενετῆρα γοήσω:</t>
  </si>
  <si>
    <t>δάκρυσιν ὀμβρηθεῖσα φανήσομαι αὐτόθι πηγή,</t>
  </si>
  <si>
    <t>ἧχι θανὼν εὔυδρος ἐμὸς πόσις οἶδμα κυλίνδει,</t>
  </si>
  <si>
    <t>εὐνέτις ὑδατόεσσα: καὶ ἔσσομαι οἷα Κομαιθώ,</t>
  </si>
  <si>
    <t>τέρπεται ἀγκὰς ἔχουσα καὶ εἰσέτι Κύδνον ἀκοίτην,</t>
  </si>
  <si>
    <t>μὴ Φρύγα κῶμον ἴδω, μὴ κύμβαλα χερσὶ τινάξω,</t>
  </si>
  <si>
    <t>ἢ πόσις ἀρτιγένειος ἀώριος. ἐκ δὲ καρήνου</t>
  </si>
  <si>
    <t>Χειροβίη τίλλουσα κόμην ἤμυξε παρειάς:</t>
  </si>
  <si>
    <t>καὶ δόλον ἠπεροπῆα σαόφρονα Χαλκομεδείης.</t>
  </si>
  <si>
    <t>καί τινα μῦθον ἔειπεν ἑὸν ῥήξασα χιτῶνα:</t>
  </si>
  <si>
    <t>‘Φειδόμενος μελίης γενέτην ἐμὸν ἔκτανε Μορρεύς:</t>
  </si>
  <si>
    <t>Χαλκομέδην ποθέων οὐκ ἤλασε θῆλυν Ἐνυώ,</t>
  </si>
  <si>
    <t>ἀλλ᾽ ἔτι Βασσαρίδεσσι χαρίζεται. εἴπατε, Μοῖραι:</t>
  </si>
  <si>
    <t>Πρωτονόην ἀκόμιστον ἐθήκατο πενθάδα χήρην,</t>
  </si>
  <si>
    <t>Χειροβίην δ᾽ ἀπέειπεν ἔτι ζώουσαν ἀκοίτης.</t>
  </si>
  <si>
    <t>γνωτῆς δ᾽ ἡμετέρης ὀλοώτερα πήματα πάσχω:</t>
  </si>
  <si>
    <t>Χειροβίη πόσιν ἔσχεν ἑῆς δηλήμονα πάτρης,</t>
  </si>
  <si>
    <t>Μορρέος ἱμείροντος ἐσυλήθη πόλις Ἰνδῶν:</t>
  </si>
  <si>
    <t>ἀμφαδὰ Χαλκομέδης ἔχε δέμνια, νυμφίε Μορρεῦ:</t>
  </si>
  <si>
    <t>χεῖρας ἐπικλίνασα κατηφέας ἴαχε μήτηρ:</t>
  </si>
  <si>
    <t>Δηριάδης τέθνηκεν: ἐσυλήθη πόλις Ἰνδῶν,</t>
  </si>
  <si>
    <t>Βάκχος ἑλὼν ὀλέσῃ με σὺν ὀλλυμένῳ παρακοίτῃ,</t>
  </si>
  <si>
    <t>γαῖαν ἀναινομένην: ἐχέτω δέ με πενθερὸν ὕδωρ,</t>
  </si>
  <si>
    <t>Πρωτονόην ἀέκουσαν ἐφεσπομένην Διονύσῳ,</t>
  </si>
  <si>
    <t>Λευκοθέην ζώουσαν ἐδέξατο κυανοχαίτης,</t>
  </si>
  <si>
    <t>βάκχοι δ᾽ ἐκροτάλιζον ἀπορρίψαντες Ἐνυώ,</t>
  </si>
  <si>
    <t>πρῶτα μὲν ἐκτερέιξεν ἀτυμβεύτων στίχα νεκρῶν,</t>
  </si>
  <si>
    <t>δωμήσας ἕνα τύμβον ἀπείριτον εὐρέι κόλπῳ</t>
  </si>
  <si>
    <t>Μυγδονὶς αἰολόμολπος ἐπέκτυπεν αἴλινα σύριγξ,</t>
  </si>
  <si>
    <t>Σθεννώ τ᾽ Εὐρυάλη τε μιῇ πολυδειράδι φωνῇ</t>
  </si>
  <si>
    <t>Βάκχοις δαινυμένοισι μιῆς ἥψαντο τραπέζης</t>
  </si>
  <si>
    <t>καὶ χορὸς ἄσπετος ἔσκεν: ἐπεσκίρτησε δὲ πολλὴ</t>
  </si>
  <si>
    <t>εἰς πόλον ἑπτάζωνον ἀνέδραμεν εὔιος ἠχώ.</t>
  </si>
  <si>
    <t>Μυγδονίην ἔσπευδεν ἐς ᾐόνα πόρδαλιν ἕλκειν:</t>
  </si>
  <si>
    <t>ἄλλος ἄγων νόστησεν ἑῇ Κυβεληίδι νύμφῃ</t>
  </si>
  <si>
    <t>φυταλιὴν εὔοδμον ἁλιτρεφέων δονακήων,</t>
  </si>
  <si>
    <t>ὄρνεά τ᾽ αἰολόμορφα: παλιννόστῳ δὲ πορείῃ</t>
  </si>
  <si>
    <t>μνῆστιν ὅλου πολέμοιο, Βορειάδι σύνδρομον αὔρῃ</t>
  </si>
  <si>
    <t>Ἀστέριος τότε μοῦνος ἀνιπτοπόδων σχεδὸν Ἄρκτων</t>
  </si>
  <si>
    <t>Φάσιδος ἀμφὶ ῥέεθρον ἀθαλπέι νάσσατο γαίῃ</t>
  </si>
  <si>
    <t>καὶ Τυρίων μενέαινεν ἰδεῖν χθόνα πατρίδα Κάδμου:</t>
  </si>
  <si>
    <t>καὶ Τυρίῃ σκοπίαζε δεδευμένα φάρεα κόχλῳ,</t>
  </si>
  <si>
    <t>ἐνδόμυχον χαροπῇσι γενειάσι θέσκελον ἰχθὺν</t>
  </si>
  <si>
    <t>καὶ πόλιν ἀθρήσας ἐπεγήθεεν, ἣν ἐνοσίχθων</t>
  </si>
  <si>
    <t>ἀλλὰ τύπον λάχε τοῖον Ὀλύμπιον, οἷον ὑφαίνει</t>
  </si>
  <si>
    <t>εἰς χθόνα μοιρηθεῖσα, συναπτομένη δὲ θαλάσσῃ</t>
  </si>
  <si>
    <t>νηχομένῃ δ᾽ ἀτίνακτος ὁμοίιος ἔπλετο κούρῃ,</t>
  </si>
  <si>
    <t>χεῖρας ἐφαπλώσασα μέση διδυμάονι πόντῳ,</t>
  </si>
  <si>
    <t>φθεγγομένης κατὰ πόντον Ἀμαδρυὰς ἐγγὺς ἀκούει,</t>
  </si>
  <si>
    <t>πνείων ἐκ Λιβάνοιο μεσημβρινὸς ἁβρὸς ἀήτης</t>
  </si>
  <si>
    <t>ἄσθματι καρποτόκῳ προχέει νηοσσόον ἀήτην,</t>
  </si>
  <si>
    <t>καὶ χθονίην δρεπάνην βυθίῃ πελάσασα τριαίνῃ</t>
  </si>
  <si>
    <t>ἰθύνειν δρόμον ἶσον ὁμοζήλων ἐπὶ δίφρων,</t>
  </si>
  <si>
    <t>ὣς εἰπὼν παράμειβε δι᾽ ἄστεος ὄμμα τιταίνων:</t>
  </si>
  <si>
    <t>καὶ προγόνου δόμον εἶδεν Ἀγήνορος, ἔδρακεν αὐλὰς</t>
  </si>
  <si>
    <t>μνῆστιν ἔχων κερόεντος ἑοῦ Διός: ἀρχεγόνους δὲ</t>
  </si>
  <si>
    <t>νάματος ἐκχυμένου παλινάγρετον εἰς μίαν ὤρην</t>
  </si>
  <si>
    <t>χεύμασιν αὐτογόνοισι πολυτρεφὲς ἔλυεν ὕδωρ:</t>
  </si>
  <si>
    <t>εἶδεν Ἀβαρβαρέης γόνιμον ῥόον, ἔδρακε πηγὴν</t>
  </si>
  <si>
    <t>τοῖον ἔπος βοόων ἐκαλέσσατο μύστιδι φωνῇ:</t>
  </si>
  <si>
    <t>ἠέλιε, βροτέοιο βίου δολιχόσκιε ποιμήν,</t>
  </si>
  <si>
    <t>γήραϊ καὶ νεότητι ῥέει μορφούμενος αἰών:</t>
  </si>
  <si>
    <t>σῆς λοχίης ἀκτῖνος ἀμέλγεται ἀντίτυπον πῦρ,</t>
  </si>
  <si>
    <t>χεῖμα μετὰ φθινόπωρον, ἄγεις θέρος εἶαρ ἀμείβων.</t>
  </si>
  <si>
    <t>χάζεται ἀστήρικτος, ὅτε ζυγὸν ἄργυφον ἕλκων</t>
  </si>
  <si>
    <t>ὄμβρον ἄγεις φερέκαρπον, ἐπ᾽ εὐώδινι δὲ Γαίῃ</t>
  </si>
  <si>
    <t>Ἆπις ἔφυς Νειλῷος, Ἄραψ Κρόνος, Ἀσσύριος Ζεύς:</t>
  </si>
  <si>
    <t>καὶ ξύλα κηώεντα φέρων γαμψώνυχι ταρσῷ</t>
  </si>
  <si>
    <t>χιλιέτης σοφὸς ὄρνις ἐπ᾽ εὐόδμῳ σέο βωμῷ</t>
  </si>
  <si>
    <t>τίκτεται ἰσοτύποιο χρόνου παλινάγρετος εἰκών,</t>
  </si>
  <si>
    <t>εἴτε Σάραπις ἔφυς, Αἰγύπτιος ἀννέφελος Ζεύς,</t>
  </si>
  <si>
    <t>οὔασιν εὐμενέεσσιν ἐμὴν ἀσπάζεο φωνήν.’</t>
  </si>
  <si>
    <t>ἔνθεον εἶδος ἔχων θεοδέγμονος ἔνδοθι νηοῦ</t>
  </si>
  <si>
    <t>εἰ γλυκὺ νέκταρ ἔπινε μετὰ γλάγος ἄμβροτον Ἥρης:</t>
  </si>
  <si>
    <t>τίς θεὸς ἄστυ πόλισσε, τίς ἔγραφεν οὐρανίη χείρ;</t>
  </si>
  <si>
    <t>τίς σκοπέλους ἀνάειρε καὶ ἐρρίζωσε θαλάσσῃ;</t>
  </si>
  <si>
    <t>οἳ πόλιν ἰσοτύπων δαπέδων αὐτόχθονι τέχνῃ</t>
  </si>
  <si>
    <t>τεύξατέ μοι ξένον ἅρμα βατῆς ἁλός: ὀξυτόμοις δὲ</t>
  </si>
  <si>
    <t>τεύξατέ μοι σοφὸν ἔργον: ὑπὸ σταμίνεσσι δὲ πυκνοῖς</t>
  </si>
  <si>
    <t>πρωτοπαγὲς δόρυ μακρὸν ὅλον στήριγμα δεχέσθω:</t>
  </si>
  <si>
    <t>τοίχου δουρατέου πυκινὸν τύπον: ὑψιτενὲς δὲ</t>
  </si>
  <si>
    <t>σφιγγόμενον δεσμοῖσι μέσον ξύλον ὄρθιον ἔστω:</t>
  </si>
  <si>
    <t>καὶ λίνεον πλατὺ φᾶρος ἐφάψατε δούρατι μέσσῳ,</t>
  </si>
  <si>
    <t>ῥίπεσιν οἰσυΐνοις, μὴ φώριον οἶδμα χυθείη</t>
  </si>
  <si>
    <t>ἥλικος αὐτόρριζον ὁμόζυγον ἔρνος ἐλαίης,</t>
  </si>
  <si>
    <t>αἰετὸν ἀθρήσητε παρεδρήσσοντα κορύμβοις</t>
  </si>
  <si>
    <t>καὶ φιάλην εὔτυκτον: ἀπὸ φλογεροῖο δὲ δένδρου</t>
  </si>
  <si>
    <t>ἀμφότερον βλεφάροισι καὶ οὔασι θάμβος ἀέξων:</t>
  </si>
  <si>
    <t>ἁρπάξας ὀνύχεσσι μετάρσιος ἠέρα τέμνει,</t>
  </si>
  <si>
    <t>οὐ πτερύγων ὄρνιθος ἐφάπτεται ἁλλόμενον πῦρ,</t>
  </si>
  <si>
    <t>ἀλλὰ φυτοῦ κατὰ μέσσα φίλον σέλας ἀτμὸν ἰάλλει·</t>
  </si>
  <si>
    <t>αὐτομάτη ζωσθεῖσα συνάπτεται ἄζυγι πέτρῃ.</t>
  </si>
  <si>
    <t>τοῖσι δ᾽ ἐγὼ τέρας ἄλλο μετὰ πτερόεντας ὀνείρους</t>
  </si>
  <si>
    <t>εἰς πλόον αὐτοδίδακτον ἐνήχετο ναυτίλος ἰχθύς:</t>
  </si>
  <si>
    <t>αἰετὸς ἠερόφοιτος ἑκούσιον εἰς μόρον ἔστη:</t>
  </si>
  <si>
    <t>ὑμετέρων προγόνων Τυρίην αὐτόχθονα φύτλην:</t>
  </si>
  <si>
    <t>ἵμερον ὑδατόεντα: ποθοβλήτοιο δὲ πηγῆς</t>
  </si>
  <si>
    <t>πηγῆς αἷμα φέρουσα τί τέρπεαι ἰοχεαίρῃ;</t>
  </si>
  <si>
    <t>ἔννεπε Καλλιρόῃ: Δροσερῇ μὴ κρύπτε καὶ αὐτῇ.</t>
  </si>
  <si>
    <t>Κύπριδι μᾶλλον ὄφελλες ἄγειν χάριν, ὅττι καὶ αὐτὴ</t>
  </si>
  <si>
    <t>αὐχένα κάμψεν Ἔρωτι, καὶ εἰ τροφός ἐστιν Ἐρώτων.</t>
  </si>
  <si>
    <t>vnnv/nvvn</t>
  </si>
  <si>
    <t>% of chiastic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</si>
</sst>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0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Fill="1"/>
    <xf numFmtId="3" fontId="0" fillId="0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/>
    <xf numFmtId="0" fontId="1" fillId="2" borderId="2" xfId="0" applyFont="1" applyFill="1" applyBorder="1"/>
    <xf numFmtId="0" fontId="0" fillId="0" borderId="1" xfId="0" applyFill="1" applyBorder="1" applyAlignment="1">
      <alignment horizontal="right"/>
    </xf>
    <xf numFmtId="0" fontId="0" fillId="0" borderId="2" xfId="0" applyFill="1" applyBorder="1"/>
    <xf numFmtId="3" fontId="0" fillId="0" borderId="1" xfId="0" applyNumberFormat="1" applyFill="1" applyBorder="1"/>
    <xf numFmtId="3" fontId="0" fillId="0" borderId="3" xfId="0" applyNumberFormat="1" applyFill="1" applyBorder="1"/>
    <xf numFmtId="0" fontId="0" fillId="0" borderId="3" xfId="0" applyFill="1" applyBorder="1"/>
    <xf numFmtId="0" fontId="0" fillId="0" borderId="1" xfId="0" applyFill="1" applyBorder="1" applyAlignment="1">
      <alignment horizontal="center"/>
    </xf>
    <xf numFmtId="0" fontId="3" fillId="0" borderId="1" xfId="1" applyFont="1" applyFill="1" applyBorder="1"/>
  </cellXfs>
  <cellStyles count="2">
    <cellStyle name="Hyperlink" xfId="1" builtinId="8"/>
    <cellStyle name="Normal" xfId="0" builtinId="0"/>
  </cellStyles>
  <dxfs count="5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" formatCode="#,##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" formatCode="#,##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" formatCode="#,##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" formatCode="#,##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A62F8E-DA4A-46D9-AE86-9F5C91ED7AD7}" name="Table1" displayName="Table1" ref="A1:F75" totalsRowShown="0" headerRowDxfId="48" dataDxfId="41" tableBorderDxfId="49">
  <autoFilter ref="A1:F75" xr:uid="{62A62F8E-DA4A-46D9-AE86-9F5C91ED7AD7}"/>
  <tableColumns count="6">
    <tableColumn id="1" xr3:uid="{39C8D1AD-1567-4206-9BA2-7C1E25525B78}" name="locus" dataDxfId="47"/>
    <tableColumn id="2" xr3:uid="{A7478630-142C-4746-90D3-2C424F2CC570}" name="tokens" dataDxfId="46"/>
    <tableColumn id="3" xr3:uid="{3A882829-F1E0-4CC6-9772-9BA962EB2077}" name="pos" dataDxfId="45"/>
    <tableColumn id="4" xr3:uid="{6F0E367A-0B5F-4FF3-BDCC-E7F3015C2A92}" name="OGA .1,4 #2 .* #3" dataDxfId="44"/>
    <tableColumn id="5" xr3:uid="{88FFBE86-A7FA-45CA-BC2E-F6A00A72DC5E}" name="manual" dataDxfId="43"/>
    <tableColumn id="6" xr3:uid="{6FA18385-EB50-44FE-9095-9907B0D42FEA}" name="ground truth data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CB8A27-E5BE-4D41-B386-4FFA2DEB6D7B}" name="Table2" displayName="Table2" ref="A1:F91" totalsRowShown="0" headerRowDxfId="37" dataDxfId="14" headerRowBorderDxfId="39" tableBorderDxfId="40" totalsRowBorderDxfId="38">
  <autoFilter ref="A1:F91" xr:uid="{35CB8A27-E5BE-4D41-B386-4FFA2DEB6D7B}"/>
  <tableColumns count="6">
    <tableColumn id="1" xr3:uid="{26063DFD-E7C3-44DF-B843-192207382BDE}" name="locus" dataDxfId="20"/>
    <tableColumn id="2" xr3:uid="{8DA9FEBB-D4A8-4322-AE3A-372A74657B32}" name="tokens" dataDxfId="19"/>
    <tableColumn id="3" xr3:uid="{7C505E56-B1B2-4098-9DCF-E3AE8FBBA594}" name="pos" dataDxfId="18"/>
    <tableColumn id="4" xr3:uid="{20D670CB-5E6D-4969-BD38-9AE1769C541F}" name="OGA .1,4 #2 .* #3" dataDxfId="17"/>
    <tableColumn id="5" xr3:uid="{C31577F6-A9CA-48C7-B483-FE61BD108F3A}" name="manual" dataDxfId="16"/>
    <tableColumn id="6" xr3:uid="{32F56F07-3A25-4048-80DD-51BBE7E79EDB}" name="ground truth data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B99A5-D475-4DA4-B4AC-A6273814557E}" name="Table3" displayName="Table3" ref="A1:F44" totalsRowShown="0" headerRowDxfId="35" dataDxfId="7" tableBorderDxfId="36">
  <autoFilter ref="A1:F44" xr:uid="{E22B99A5-D475-4DA4-B4AC-A6273814557E}"/>
  <tableColumns count="6">
    <tableColumn id="1" xr3:uid="{4E74DA27-7E7F-477A-84CA-7D0BCA5988D6}" name="locus" dataDxfId="13"/>
    <tableColumn id="2" xr3:uid="{19B9328B-E4D8-4EC4-BE70-461572687073}" name="tokens" dataDxfId="12"/>
    <tableColumn id="3" xr3:uid="{78519644-918B-4AF1-93A8-A055F8910C7A}" name="pos" dataDxfId="11"/>
    <tableColumn id="4" xr3:uid="{BC7AC4E2-F4E3-45A6-ABAD-F228D78FE748}" name="OGA 1,4 #2 .* #3" dataDxfId="10"/>
    <tableColumn id="5" xr3:uid="{C0B612F6-5230-4022-BA6A-0F394B280B76}" name="manual" dataDxfId="9"/>
    <tableColumn id="6" xr3:uid="{96321907-F272-484D-8B16-A4007A591741}" name="ground truth data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EF43D5-4515-488F-A7A9-0C95FE7C7A76}" name="Table4" displayName="Table4" ref="A1:F127" totalsRowShown="0" headerRowDxfId="26" headerRowBorderDxfId="33" tableBorderDxfId="34" totalsRowBorderDxfId="32">
  <autoFilter ref="A1:F127" xr:uid="{98EF43D5-4515-488F-A7A9-0C95FE7C7A76}"/>
  <tableColumns count="6">
    <tableColumn id="1" xr3:uid="{4FADABA2-25D1-4E49-B5CD-A0BBD53AB27E}" name="locus" dataDxfId="31"/>
    <tableColumn id="2" xr3:uid="{0676DBA3-45F0-4D63-8C5D-DABB226F8FC6}" name="tokens" dataDxfId="30"/>
    <tableColumn id="3" xr3:uid="{D5C8A275-4E27-4EBF-B890-91B6CF99E542}" name="pos" dataDxfId="29"/>
    <tableColumn id="4" xr3:uid="{D722CD55-61E3-4DD7-8BB9-531042F2AB0D}" name="OGA .1,4 #2 .* #3" dataDxfId="28"/>
    <tableColumn id="5" xr3:uid="{6F68188E-6993-4E0B-92D6-EAA545704BD7}" name="manual" dataDxfId="27"/>
    <tableColumn id="6" xr3:uid="{6719911E-1526-428F-92F8-27E8C8F487D4}" name="ground truth data" dataDxfId="2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59B6A5-7807-498E-855B-93746E2CFCC2}" name="Table5" displayName="Table5" ref="A1:F146" totalsRowShown="0" headerRowDxfId="21" dataDxfId="0" headerRowBorderDxfId="23" tableBorderDxfId="24" totalsRowBorderDxfId="22">
  <autoFilter ref="A1:F146" xr:uid="{3859B6A5-7807-498E-855B-93746E2CFCC2}"/>
  <tableColumns count="6">
    <tableColumn id="1" xr3:uid="{67C210FB-2E0F-4268-9C78-E07FD21833E7}" name="locus" dataDxfId="6"/>
    <tableColumn id="2" xr3:uid="{13577D2B-028F-473C-B869-073CDFB0219C}" name="tokens" dataDxfId="5"/>
    <tableColumn id="3" xr3:uid="{EFC72470-A709-49C9-9376-2E4DEAEE2D54}" name="pos" dataDxfId="4"/>
    <tableColumn id="4" xr3:uid="{41E291B1-4447-48D0-94EE-32FFC76F5C68}" name="OGA .1,4 #2 . #3" dataDxfId="3"/>
    <tableColumn id="5" xr3:uid="{3E1333E7-A20C-4019-9029-3D6A2845B222}" name="manual" dataDxfId="2"/>
    <tableColumn id="6" xr3:uid="{B14B74FB-9513-4BE2-9FD1-FA9CC6270A4A}" name="ground truth dat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www.perseus.tufts.edu/hopper/morph?l=e%29ch%2Frugon&amp;la=greek&amp;can=e%29ch%2Frugon0&amp;prior=d'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0D00-EA09-48E5-83D2-957EDD8A9CAC}">
  <dimension ref="A1:F84"/>
  <sheetViews>
    <sheetView tabSelected="1" workbookViewId="0">
      <selection activeCell="D77" sqref="D77"/>
    </sheetView>
  </sheetViews>
  <sheetFormatPr defaultRowHeight="14.5" x14ac:dyDescent="0.35"/>
  <cols>
    <col min="2" max="2" width="44.81640625" customWidth="1"/>
    <col min="3" max="3" width="16.1796875" customWidth="1"/>
    <col min="4" max="4" width="16.54296875" customWidth="1"/>
    <col min="5" max="5" width="9.1796875" customWidth="1"/>
    <col min="6" max="6" width="17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90</v>
      </c>
    </row>
    <row r="2" spans="1:6" x14ac:dyDescent="0.35">
      <c r="A2" s="5" t="s">
        <v>5</v>
      </c>
      <c r="B2" s="6" t="s">
        <v>6</v>
      </c>
      <c r="C2" s="6" t="s">
        <v>7</v>
      </c>
      <c r="D2" s="6" t="b">
        <v>1</v>
      </c>
      <c r="E2" s="6" t="b">
        <v>1</v>
      </c>
      <c r="F2" s="7" t="b">
        <v>1</v>
      </c>
    </row>
    <row r="3" spans="1:6" x14ac:dyDescent="0.35">
      <c r="A3" s="8" t="s">
        <v>8</v>
      </c>
      <c r="B3" s="6" t="s">
        <v>9</v>
      </c>
      <c r="C3" s="6" t="s">
        <v>10</v>
      </c>
      <c r="D3" s="6" t="b">
        <v>1</v>
      </c>
      <c r="E3" s="6" t="b">
        <v>0</v>
      </c>
      <c r="F3" s="7" t="b">
        <v>1</v>
      </c>
    </row>
    <row r="4" spans="1:6" x14ac:dyDescent="0.35">
      <c r="A4" s="5" t="s">
        <v>11</v>
      </c>
      <c r="B4" s="6" t="s">
        <v>12</v>
      </c>
      <c r="C4" s="6" t="s">
        <v>10</v>
      </c>
      <c r="D4" s="6" t="b">
        <v>1</v>
      </c>
      <c r="E4" s="6" t="b">
        <v>0</v>
      </c>
      <c r="F4" s="7" t="b">
        <v>1</v>
      </c>
    </row>
    <row r="5" spans="1:6" x14ac:dyDescent="0.35">
      <c r="A5" s="5" t="s">
        <v>13</v>
      </c>
      <c r="B5" s="6" t="s">
        <v>14</v>
      </c>
      <c r="C5" s="6" t="s">
        <v>10</v>
      </c>
      <c r="D5" s="6" t="b">
        <v>1</v>
      </c>
      <c r="E5" s="6" t="b">
        <v>0</v>
      </c>
      <c r="F5" s="7" t="b">
        <v>1</v>
      </c>
    </row>
    <row r="6" spans="1:6" x14ac:dyDescent="0.35">
      <c r="A6" s="5" t="s">
        <v>15</v>
      </c>
      <c r="B6" s="6" t="s">
        <v>16</v>
      </c>
      <c r="C6" s="6" t="s">
        <v>17</v>
      </c>
      <c r="D6" s="6" t="b">
        <v>1</v>
      </c>
      <c r="E6" s="6" t="b">
        <v>1</v>
      </c>
      <c r="F6" s="7" t="b">
        <v>1</v>
      </c>
    </row>
    <row r="7" spans="1:6" x14ac:dyDescent="0.35">
      <c r="A7" s="5" t="s">
        <v>18</v>
      </c>
      <c r="B7" s="6" t="s">
        <v>19</v>
      </c>
      <c r="C7" s="6" t="s">
        <v>10</v>
      </c>
      <c r="D7" s="6" t="b">
        <v>1</v>
      </c>
      <c r="E7" s="6" t="b">
        <v>0</v>
      </c>
      <c r="F7" s="7" t="b">
        <v>1</v>
      </c>
    </row>
    <row r="8" spans="1:6" x14ac:dyDescent="0.35">
      <c r="A8" s="5" t="s">
        <v>20</v>
      </c>
      <c r="B8" s="6" t="s">
        <v>21</v>
      </c>
      <c r="C8" s="6" t="s">
        <v>10</v>
      </c>
      <c r="D8" s="6" t="b">
        <v>1</v>
      </c>
      <c r="E8" s="6" t="b">
        <v>0</v>
      </c>
      <c r="F8" s="7" t="b">
        <v>1</v>
      </c>
    </row>
    <row r="9" spans="1:6" x14ac:dyDescent="0.35">
      <c r="A9" s="8">
        <v>24100</v>
      </c>
      <c r="B9" s="6" t="s">
        <v>22</v>
      </c>
      <c r="C9" s="6" t="s">
        <v>7</v>
      </c>
      <c r="D9" s="6" t="b">
        <v>1</v>
      </c>
      <c r="E9" s="6" t="b">
        <v>0</v>
      </c>
      <c r="F9" s="7" t="b">
        <v>1</v>
      </c>
    </row>
    <row r="10" spans="1:6" x14ac:dyDescent="0.35">
      <c r="A10" s="8">
        <v>24101</v>
      </c>
      <c r="B10" s="6" t="s">
        <v>23</v>
      </c>
      <c r="C10" s="6" t="s">
        <v>17</v>
      </c>
      <c r="D10" s="6" t="b">
        <v>1</v>
      </c>
      <c r="E10" s="6" t="b">
        <v>0</v>
      </c>
      <c r="F10" s="7" t="b">
        <v>1</v>
      </c>
    </row>
    <row r="11" spans="1:6" x14ac:dyDescent="0.35">
      <c r="A11" s="8">
        <v>24104</v>
      </c>
      <c r="B11" s="6" t="s">
        <v>24</v>
      </c>
      <c r="C11" s="6" t="s">
        <v>10</v>
      </c>
      <c r="D11" s="6" t="b">
        <v>1</v>
      </c>
      <c r="E11" s="6" t="b">
        <v>0</v>
      </c>
      <c r="F11" s="7" t="b">
        <v>1</v>
      </c>
    </row>
    <row r="12" spans="1:6" x14ac:dyDescent="0.35">
      <c r="A12" s="8">
        <v>24118</v>
      </c>
      <c r="B12" s="6" t="s">
        <v>25</v>
      </c>
      <c r="C12" s="6" t="s">
        <v>26</v>
      </c>
      <c r="D12" s="6" t="b">
        <v>1</v>
      </c>
      <c r="E12" s="6" t="b">
        <v>0</v>
      </c>
      <c r="F12" s="7" t="b">
        <v>0</v>
      </c>
    </row>
    <row r="13" spans="1:6" x14ac:dyDescent="0.35">
      <c r="A13" s="8">
        <v>24125</v>
      </c>
      <c r="B13" s="6" t="s">
        <v>27</v>
      </c>
      <c r="C13" s="6" t="s">
        <v>17</v>
      </c>
      <c r="D13" s="6" t="b">
        <v>1</v>
      </c>
      <c r="E13" s="6" t="b">
        <v>0</v>
      </c>
      <c r="F13" s="7" t="b">
        <v>1</v>
      </c>
    </row>
    <row r="14" spans="1:6" x14ac:dyDescent="0.35">
      <c r="A14" s="8">
        <v>24146</v>
      </c>
      <c r="B14" s="6" t="s">
        <v>25</v>
      </c>
      <c r="C14" s="6" t="s">
        <v>26</v>
      </c>
      <c r="D14" s="6" t="b">
        <v>1</v>
      </c>
      <c r="E14" s="6" t="b">
        <v>0</v>
      </c>
      <c r="F14" s="7" t="b">
        <v>0</v>
      </c>
    </row>
    <row r="15" spans="1:6" x14ac:dyDescent="0.35">
      <c r="A15" s="8">
        <v>24195</v>
      </c>
      <c r="B15" s="6" t="s">
        <v>25</v>
      </c>
      <c r="C15" s="6" t="s">
        <v>26</v>
      </c>
      <c r="D15" s="6" t="b">
        <v>1</v>
      </c>
      <c r="E15" s="6" t="b">
        <v>0</v>
      </c>
      <c r="F15" s="7" t="b">
        <v>0</v>
      </c>
    </row>
    <row r="16" spans="1:6" x14ac:dyDescent="0.35">
      <c r="A16" s="8">
        <v>24228</v>
      </c>
      <c r="B16" s="6" t="s">
        <v>28</v>
      </c>
      <c r="C16" s="6" t="s">
        <v>10</v>
      </c>
      <c r="D16" s="6" t="b">
        <v>1</v>
      </c>
      <c r="E16" s="6" t="b">
        <v>0</v>
      </c>
      <c r="F16" s="7" t="b">
        <v>1</v>
      </c>
    </row>
    <row r="17" spans="1:6" x14ac:dyDescent="0.35">
      <c r="A17" s="8">
        <v>24246</v>
      </c>
      <c r="B17" s="6" t="s">
        <v>29</v>
      </c>
      <c r="C17" s="6" t="s">
        <v>7</v>
      </c>
      <c r="D17" s="6" t="b">
        <v>1</v>
      </c>
      <c r="E17" s="6" t="b">
        <v>0</v>
      </c>
      <c r="F17" s="7" t="b">
        <v>1</v>
      </c>
    </row>
    <row r="18" spans="1:6" x14ac:dyDescent="0.35">
      <c r="A18" s="8">
        <v>24280</v>
      </c>
      <c r="B18" s="6" t="s">
        <v>30</v>
      </c>
      <c r="C18" s="6" t="s">
        <v>31</v>
      </c>
      <c r="D18" s="6" t="b">
        <v>1</v>
      </c>
      <c r="E18" s="6" t="b">
        <v>0</v>
      </c>
      <c r="F18" s="7" t="b">
        <v>1</v>
      </c>
    </row>
    <row r="19" spans="1:6" x14ac:dyDescent="0.35">
      <c r="A19" s="8">
        <v>24286</v>
      </c>
      <c r="B19" s="6" t="s">
        <v>32</v>
      </c>
      <c r="C19" s="6" t="s">
        <v>10</v>
      </c>
      <c r="D19" s="6" t="b">
        <v>1</v>
      </c>
      <c r="E19" s="6" t="b">
        <v>0</v>
      </c>
      <c r="F19" s="7" t="b">
        <v>1</v>
      </c>
    </row>
    <row r="20" spans="1:6" x14ac:dyDescent="0.35">
      <c r="A20" s="8">
        <v>24295</v>
      </c>
      <c r="B20" s="6" t="s">
        <v>33</v>
      </c>
      <c r="C20" s="6" t="s">
        <v>26</v>
      </c>
      <c r="D20" s="6" t="b">
        <v>1</v>
      </c>
      <c r="E20" s="6" t="b">
        <v>0</v>
      </c>
      <c r="F20" s="7" t="b">
        <v>1</v>
      </c>
    </row>
    <row r="21" spans="1:6" x14ac:dyDescent="0.35">
      <c r="A21" s="8">
        <v>24307</v>
      </c>
      <c r="B21" s="6" t="s">
        <v>34</v>
      </c>
      <c r="C21" s="6" t="s">
        <v>7</v>
      </c>
      <c r="D21" s="6" t="b">
        <v>1</v>
      </c>
      <c r="E21" s="6" t="b">
        <v>0</v>
      </c>
      <c r="F21" s="7" t="b">
        <v>1</v>
      </c>
    </row>
    <row r="22" spans="1:6" x14ac:dyDescent="0.35">
      <c r="A22" s="8">
        <v>24313</v>
      </c>
      <c r="B22" s="6" t="s">
        <v>35</v>
      </c>
      <c r="C22" s="6" t="s">
        <v>26</v>
      </c>
      <c r="D22" s="6" t="b">
        <v>1</v>
      </c>
      <c r="E22" s="6" t="b">
        <v>0</v>
      </c>
      <c r="F22" s="7" t="b">
        <v>1</v>
      </c>
    </row>
    <row r="23" spans="1:6" x14ac:dyDescent="0.35">
      <c r="A23" s="8">
        <v>24345</v>
      </c>
      <c r="B23" s="6" t="s">
        <v>36</v>
      </c>
      <c r="C23" s="6" t="s">
        <v>7</v>
      </c>
      <c r="D23" s="6" t="b">
        <v>1</v>
      </c>
      <c r="E23" s="6" t="b">
        <v>0</v>
      </c>
      <c r="F23" s="7" t="b">
        <v>1</v>
      </c>
    </row>
    <row r="24" spans="1:6" x14ac:dyDescent="0.35">
      <c r="A24" s="8">
        <v>24347</v>
      </c>
      <c r="B24" s="6" t="s">
        <v>37</v>
      </c>
      <c r="C24" s="6" t="s">
        <v>10</v>
      </c>
      <c r="D24" s="6" t="b">
        <v>1</v>
      </c>
      <c r="E24" s="6" t="b">
        <v>0</v>
      </c>
      <c r="F24" s="7" t="b">
        <v>1</v>
      </c>
    </row>
    <row r="25" spans="1:6" x14ac:dyDescent="0.35">
      <c r="A25" s="8">
        <v>24352</v>
      </c>
      <c r="B25" s="6" t="s">
        <v>38</v>
      </c>
      <c r="C25" s="6" t="s">
        <v>7</v>
      </c>
      <c r="D25" s="6" t="b">
        <v>1</v>
      </c>
      <c r="E25" s="6" t="b">
        <v>0</v>
      </c>
      <c r="F25" s="7" t="b">
        <v>0</v>
      </c>
    </row>
    <row r="26" spans="1:6" x14ac:dyDescent="0.35">
      <c r="A26" s="8">
        <v>24354</v>
      </c>
      <c r="B26" s="6" t="s">
        <v>39</v>
      </c>
      <c r="C26" s="6" t="s">
        <v>10</v>
      </c>
      <c r="D26" s="6" t="b">
        <v>1</v>
      </c>
      <c r="E26" s="6" t="b">
        <v>0</v>
      </c>
      <c r="F26" s="7" t="b">
        <v>1</v>
      </c>
    </row>
    <row r="27" spans="1:6" x14ac:dyDescent="0.35">
      <c r="A27" s="8">
        <v>24359</v>
      </c>
      <c r="B27" s="6" t="s">
        <v>40</v>
      </c>
      <c r="C27" s="6" t="s">
        <v>26</v>
      </c>
      <c r="D27" s="6" t="b">
        <v>0</v>
      </c>
      <c r="E27" s="6" t="b">
        <v>1</v>
      </c>
      <c r="F27" s="7" t="b">
        <v>0</v>
      </c>
    </row>
    <row r="28" spans="1:6" x14ac:dyDescent="0.35">
      <c r="A28" s="8">
        <v>24360</v>
      </c>
      <c r="B28" s="6" t="s">
        <v>41</v>
      </c>
      <c r="C28" s="6" t="s">
        <v>42</v>
      </c>
      <c r="D28" s="6" t="b">
        <v>1</v>
      </c>
      <c r="E28" s="6" t="b">
        <v>0</v>
      </c>
      <c r="F28" s="7" t="b">
        <v>1</v>
      </c>
    </row>
    <row r="29" spans="1:6" x14ac:dyDescent="0.35">
      <c r="A29" s="8">
        <v>24377</v>
      </c>
      <c r="B29" s="6" t="s">
        <v>43</v>
      </c>
      <c r="C29" s="6" t="s">
        <v>10</v>
      </c>
      <c r="D29" s="6" t="b">
        <v>1</v>
      </c>
      <c r="E29" s="6" t="b">
        <v>0</v>
      </c>
      <c r="F29" s="7" t="b">
        <v>1</v>
      </c>
    </row>
    <row r="30" spans="1:6" x14ac:dyDescent="0.35">
      <c r="A30" s="8">
        <v>24393</v>
      </c>
      <c r="B30" s="6" t="s">
        <v>44</v>
      </c>
      <c r="C30" s="6" t="s">
        <v>31</v>
      </c>
      <c r="D30" s="6" t="b">
        <v>1</v>
      </c>
      <c r="E30" s="6" t="b">
        <v>0</v>
      </c>
      <c r="F30" s="7" t="b">
        <v>1</v>
      </c>
    </row>
    <row r="31" spans="1:6" x14ac:dyDescent="0.35">
      <c r="A31" s="8">
        <v>24400</v>
      </c>
      <c r="B31" s="6" t="s">
        <v>45</v>
      </c>
      <c r="C31" s="6" t="s">
        <v>10</v>
      </c>
      <c r="D31" s="6" t="b">
        <v>1</v>
      </c>
      <c r="E31" s="6" t="b">
        <v>1</v>
      </c>
      <c r="F31" s="7" t="b">
        <v>1</v>
      </c>
    </row>
    <row r="32" spans="1:6" x14ac:dyDescent="0.35">
      <c r="A32" s="8">
        <v>24409</v>
      </c>
      <c r="B32" s="6" t="s">
        <v>46</v>
      </c>
      <c r="C32" s="6" t="s">
        <v>7</v>
      </c>
      <c r="D32" s="6" t="b">
        <v>1</v>
      </c>
      <c r="E32" s="6" t="b">
        <v>0</v>
      </c>
      <c r="F32" s="7" t="b">
        <v>1</v>
      </c>
    </row>
    <row r="33" spans="1:6" x14ac:dyDescent="0.35">
      <c r="A33" s="8">
        <v>24418</v>
      </c>
      <c r="B33" s="6" t="s">
        <v>47</v>
      </c>
      <c r="C33" s="6" t="s">
        <v>42</v>
      </c>
      <c r="D33" s="6" t="b">
        <v>1</v>
      </c>
      <c r="E33" s="6" t="b">
        <v>0</v>
      </c>
      <c r="F33" s="7" t="b">
        <v>1</v>
      </c>
    </row>
    <row r="34" spans="1:6" x14ac:dyDescent="0.35">
      <c r="A34" s="8">
        <v>24434</v>
      </c>
      <c r="B34" s="6" t="s">
        <v>48</v>
      </c>
      <c r="C34" s="6" t="s">
        <v>10</v>
      </c>
      <c r="D34" s="6" t="b">
        <v>1</v>
      </c>
      <c r="E34" s="6" t="b">
        <v>0</v>
      </c>
      <c r="F34" s="7" t="b">
        <v>1</v>
      </c>
    </row>
    <row r="35" spans="1:6" x14ac:dyDescent="0.35">
      <c r="A35" s="8">
        <v>24478</v>
      </c>
      <c r="B35" s="6" t="s">
        <v>49</v>
      </c>
      <c r="C35" s="6" t="s">
        <v>7</v>
      </c>
      <c r="D35" s="6" t="b">
        <v>1</v>
      </c>
      <c r="E35" s="6" t="b">
        <v>0</v>
      </c>
      <c r="F35" s="7" t="b">
        <v>1</v>
      </c>
    </row>
    <row r="36" spans="1:6" x14ac:dyDescent="0.35">
      <c r="A36" s="8">
        <v>24481</v>
      </c>
      <c r="B36" s="6" t="s">
        <v>50</v>
      </c>
      <c r="C36" s="6" t="s">
        <v>7</v>
      </c>
      <c r="D36" s="6" t="b">
        <v>1</v>
      </c>
      <c r="E36" s="6" t="b">
        <v>0</v>
      </c>
      <c r="F36" s="7" t="b">
        <v>1</v>
      </c>
    </row>
    <row r="37" spans="1:6" x14ac:dyDescent="0.35">
      <c r="A37" s="8">
        <v>24483</v>
      </c>
      <c r="B37" s="6" t="s">
        <v>51</v>
      </c>
      <c r="C37" s="6" t="s">
        <v>7</v>
      </c>
      <c r="D37" s="6" t="b">
        <v>1</v>
      </c>
      <c r="E37" s="6" t="b">
        <v>1</v>
      </c>
      <c r="F37" s="7" t="b">
        <v>1</v>
      </c>
    </row>
    <row r="38" spans="1:6" x14ac:dyDescent="0.35">
      <c r="A38" s="8">
        <v>24485</v>
      </c>
      <c r="B38" s="6" t="s">
        <v>52</v>
      </c>
      <c r="C38" s="6" t="s">
        <v>10</v>
      </c>
      <c r="D38" s="6" t="b">
        <v>1</v>
      </c>
      <c r="E38" s="6" t="b">
        <v>0</v>
      </c>
      <c r="F38" s="7" t="b">
        <v>1</v>
      </c>
    </row>
    <row r="39" spans="1:6" x14ac:dyDescent="0.35">
      <c r="A39" s="8">
        <v>24486</v>
      </c>
      <c r="B39" s="6" t="s">
        <v>53</v>
      </c>
      <c r="C39" s="6" t="s">
        <v>17</v>
      </c>
      <c r="D39" s="6" t="b">
        <v>1</v>
      </c>
      <c r="E39" s="6" t="b">
        <v>0</v>
      </c>
      <c r="F39" s="7" t="b">
        <v>1</v>
      </c>
    </row>
    <row r="40" spans="1:6" x14ac:dyDescent="0.35">
      <c r="A40" s="8">
        <v>24489</v>
      </c>
      <c r="B40" s="6" t="s">
        <v>54</v>
      </c>
      <c r="C40" s="6" t="s">
        <v>10</v>
      </c>
      <c r="D40" s="6" t="b">
        <v>1</v>
      </c>
      <c r="E40" s="6" t="b">
        <v>0</v>
      </c>
      <c r="F40" s="7" t="b">
        <v>1</v>
      </c>
    </row>
    <row r="41" spans="1:6" x14ac:dyDescent="0.35">
      <c r="A41" s="8">
        <v>24495</v>
      </c>
      <c r="B41" s="6" t="s">
        <v>55</v>
      </c>
      <c r="C41" s="6" t="s">
        <v>31</v>
      </c>
      <c r="D41" s="6" t="b">
        <v>1</v>
      </c>
      <c r="E41" s="6" t="b">
        <v>0</v>
      </c>
      <c r="F41" s="7" t="b">
        <v>0</v>
      </c>
    </row>
    <row r="42" spans="1:6" x14ac:dyDescent="0.35">
      <c r="A42" s="8">
        <v>24515</v>
      </c>
      <c r="B42" s="6" t="s">
        <v>56</v>
      </c>
      <c r="C42" s="6" t="s">
        <v>10</v>
      </c>
      <c r="D42" s="6" t="b">
        <v>1</v>
      </c>
      <c r="E42" s="6" t="b">
        <v>0</v>
      </c>
      <c r="F42" s="7" t="b">
        <v>1</v>
      </c>
    </row>
    <row r="43" spans="1:6" x14ac:dyDescent="0.35">
      <c r="A43" s="8">
        <v>24532</v>
      </c>
      <c r="B43" s="6" t="s">
        <v>57</v>
      </c>
      <c r="C43" s="6" t="s">
        <v>26</v>
      </c>
      <c r="D43" s="6" t="b">
        <v>1</v>
      </c>
      <c r="E43" s="6" t="b">
        <v>0</v>
      </c>
      <c r="F43" s="7" t="b">
        <v>1</v>
      </c>
    </row>
    <row r="44" spans="1:6" x14ac:dyDescent="0.35">
      <c r="A44" s="8">
        <v>24575</v>
      </c>
      <c r="B44" s="6" t="s">
        <v>58</v>
      </c>
      <c r="C44" s="6" t="s">
        <v>10</v>
      </c>
      <c r="D44" s="6" t="b">
        <v>1</v>
      </c>
      <c r="E44" s="6" t="b">
        <v>0</v>
      </c>
      <c r="F44" s="7" t="b">
        <v>1</v>
      </c>
    </row>
    <row r="45" spans="1:6" x14ac:dyDescent="0.35">
      <c r="A45" s="8">
        <v>24581</v>
      </c>
      <c r="B45" s="6" t="s">
        <v>59</v>
      </c>
      <c r="C45" s="6" t="s">
        <v>7</v>
      </c>
      <c r="D45" s="6" t="b">
        <v>1</v>
      </c>
      <c r="E45" s="6" t="b">
        <v>0</v>
      </c>
      <c r="F45" s="7" t="b">
        <v>1</v>
      </c>
    </row>
    <row r="46" spans="1:6" x14ac:dyDescent="0.35">
      <c r="A46" s="8">
        <v>24584</v>
      </c>
      <c r="B46" s="6" t="s">
        <v>60</v>
      </c>
      <c r="C46" s="6" t="s">
        <v>10</v>
      </c>
      <c r="D46" s="6" t="b">
        <v>1</v>
      </c>
      <c r="E46" s="6" t="b">
        <v>0</v>
      </c>
      <c r="F46" s="7" t="b">
        <v>1</v>
      </c>
    </row>
    <row r="47" spans="1:6" x14ac:dyDescent="0.35">
      <c r="A47" s="8">
        <v>24587</v>
      </c>
      <c r="B47" s="6" t="s">
        <v>61</v>
      </c>
      <c r="C47" s="6" t="s">
        <v>7</v>
      </c>
      <c r="D47" s="6" t="b">
        <v>1</v>
      </c>
      <c r="E47" s="6" t="b">
        <v>0</v>
      </c>
      <c r="F47" s="7" t="b">
        <v>1</v>
      </c>
    </row>
    <row r="48" spans="1:6" x14ac:dyDescent="0.35">
      <c r="A48" s="8">
        <v>24611</v>
      </c>
      <c r="B48" s="6" t="s">
        <v>62</v>
      </c>
      <c r="C48" s="6" t="s">
        <v>10</v>
      </c>
      <c r="D48" s="6" t="b">
        <v>1</v>
      </c>
      <c r="E48" s="6" t="b">
        <v>0</v>
      </c>
      <c r="F48" s="7" t="b">
        <v>1</v>
      </c>
    </row>
    <row r="49" spans="1:6" x14ac:dyDescent="0.35">
      <c r="A49" s="8">
        <v>24613</v>
      </c>
      <c r="B49" s="6" t="s">
        <v>63</v>
      </c>
      <c r="C49" s="6" t="s">
        <v>7</v>
      </c>
      <c r="D49" s="6" t="b">
        <v>1</v>
      </c>
      <c r="E49" s="6" t="b">
        <v>0</v>
      </c>
      <c r="F49" s="7" t="b">
        <v>1</v>
      </c>
    </row>
    <row r="50" spans="1:6" x14ac:dyDescent="0.35">
      <c r="A50" s="8">
        <v>24617</v>
      </c>
      <c r="B50" s="6" t="s">
        <v>64</v>
      </c>
      <c r="C50" s="6" t="s">
        <v>10</v>
      </c>
      <c r="D50" s="6" t="b">
        <v>1</v>
      </c>
      <c r="E50" s="6" t="b">
        <v>1</v>
      </c>
      <c r="F50" s="7" t="b">
        <v>1</v>
      </c>
    </row>
    <row r="51" spans="1:6" x14ac:dyDescent="0.35">
      <c r="A51" s="8">
        <v>24621</v>
      </c>
      <c r="B51" s="6" t="s">
        <v>65</v>
      </c>
      <c r="C51" s="6" t="s">
        <v>17</v>
      </c>
      <c r="D51" s="6" t="b">
        <v>1</v>
      </c>
      <c r="E51" s="6" t="b">
        <v>1</v>
      </c>
      <c r="F51" s="7" t="b">
        <v>1</v>
      </c>
    </row>
    <row r="52" spans="1:6" x14ac:dyDescent="0.35">
      <c r="A52" s="8">
        <v>24625</v>
      </c>
      <c r="B52" s="6" t="s">
        <v>66</v>
      </c>
      <c r="C52" s="6" t="s">
        <v>7</v>
      </c>
      <c r="D52" s="6" t="b">
        <v>1</v>
      </c>
      <c r="E52" s="6" t="b">
        <v>0</v>
      </c>
      <c r="F52" s="7" t="b">
        <v>1</v>
      </c>
    </row>
    <row r="53" spans="1:6" x14ac:dyDescent="0.35">
      <c r="A53" s="8">
        <v>24652</v>
      </c>
      <c r="B53" s="6" t="s">
        <v>67</v>
      </c>
      <c r="C53" s="6" t="s">
        <v>7</v>
      </c>
      <c r="D53" s="6" t="b">
        <v>0</v>
      </c>
      <c r="E53" s="6" t="b">
        <v>1</v>
      </c>
      <c r="F53" s="7" t="b">
        <v>1</v>
      </c>
    </row>
    <row r="54" spans="1:6" x14ac:dyDescent="0.35">
      <c r="A54" s="8">
        <v>24634</v>
      </c>
      <c r="B54" s="6" t="s">
        <v>68</v>
      </c>
      <c r="C54" s="6" t="s">
        <v>26</v>
      </c>
      <c r="D54" s="6" t="b">
        <v>1</v>
      </c>
      <c r="E54" s="6" t="b">
        <v>0</v>
      </c>
      <c r="F54" s="7" t="b">
        <v>1</v>
      </c>
    </row>
    <row r="55" spans="1:6" x14ac:dyDescent="0.35">
      <c r="A55" s="8">
        <v>24670</v>
      </c>
      <c r="B55" s="6" t="s">
        <v>69</v>
      </c>
      <c r="C55" s="6" t="s">
        <v>10</v>
      </c>
      <c r="D55" s="6" t="b">
        <v>1</v>
      </c>
      <c r="E55" s="6" t="b">
        <v>0</v>
      </c>
      <c r="F55" s="7" t="b">
        <v>1</v>
      </c>
    </row>
    <row r="56" spans="1:6" x14ac:dyDescent="0.35">
      <c r="A56" s="8">
        <v>24678</v>
      </c>
      <c r="B56" s="6" t="s">
        <v>70</v>
      </c>
      <c r="C56" s="6" t="s">
        <v>42</v>
      </c>
      <c r="D56" s="6" t="b">
        <v>1</v>
      </c>
      <c r="E56" s="6" t="b">
        <v>0</v>
      </c>
      <c r="F56" s="7" t="b">
        <v>1</v>
      </c>
    </row>
    <row r="57" spans="1:6" x14ac:dyDescent="0.35">
      <c r="A57" s="8">
        <v>24683</v>
      </c>
      <c r="B57" s="6" t="s">
        <v>71</v>
      </c>
      <c r="C57" s="6" t="s">
        <v>42</v>
      </c>
      <c r="D57" s="6" t="b">
        <v>1</v>
      </c>
      <c r="E57" s="6" t="b">
        <v>0</v>
      </c>
      <c r="F57" s="7" t="b">
        <v>1</v>
      </c>
    </row>
    <row r="58" spans="1:6" x14ac:dyDescent="0.35">
      <c r="A58" s="8">
        <v>24689</v>
      </c>
      <c r="B58" s="6" t="s">
        <v>72</v>
      </c>
      <c r="C58" s="6" t="s">
        <v>10</v>
      </c>
      <c r="D58" s="6" t="b">
        <v>0</v>
      </c>
      <c r="E58" s="6" t="b">
        <v>1</v>
      </c>
      <c r="F58" s="7" t="b">
        <v>1</v>
      </c>
    </row>
    <row r="59" spans="1:6" x14ac:dyDescent="0.35">
      <c r="A59" s="8">
        <v>24693</v>
      </c>
      <c r="B59" s="6" t="s">
        <v>73</v>
      </c>
      <c r="C59" s="6" t="s">
        <v>17</v>
      </c>
      <c r="D59" s="6" t="b">
        <v>1</v>
      </c>
      <c r="E59" s="6" t="b">
        <v>1</v>
      </c>
      <c r="F59" s="7" t="b">
        <v>1</v>
      </c>
    </row>
    <row r="60" spans="1:6" x14ac:dyDescent="0.35">
      <c r="A60" s="8">
        <v>24695</v>
      </c>
      <c r="B60" s="6" t="s">
        <v>74</v>
      </c>
      <c r="C60" s="6" t="s">
        <v>17</v>
      </c>
      <c r="D60" s="6" t="b">
        <v>1</v>
      </c>
      <c r="E60" s="6" t="b">
        <v>1</v>
      </c>
      <c r="F60" s="7" t="b">
        <v>1</v>
      </c>
    </row>
    <row r="61" spans="1:6" x14ac:dyDescent="0.35">
      <c r="A61" s="8">
        <v>24699</v>
      </c>
      <c r="B61" s="6" t="s">
        <v>75</v>
      </c>
      <c r="C61" s="6" t="s">
        <v>17</v>
      </c>
      <c r="D61" s="6" t="b">
        <v>1</v>
      </c>
      <c r="E61" s="6" t="b">
        <v>1</v>
      </c>
      <c r="F61" s="7" t="b">
        <v>1</v>
      </c>
    </row>
    <row r="62" spans="1:6" x14ac:dyDescent="0.35">
      <c r="A62" s="8">
        <v>24704</v>
      </c>
      <c r="B62" s="6" t="s">
        <v>76</v>
      </c>
      <c r="C62" s="6" t="s">
        <v>10</v>
      </c>
      <c r="D62" s="6" t="b">
        <v>1</v>
      </c>
      <c r="E62" s="6" t="b">
        <v>1</v>
      </c>
      <c r="F62" s="7" t="b">
        <v>1</v>
      </c>
    </row>
    <row r="63" spans="1:6" x14ac:dyDescent="0.35">
      <c r="A63" s="8">
        <v>24708</v>
      </c>
      <c r="B63" s="6" t="s">
        <v>77</v>
      </c>
      <c r="C63" s="6" t="s">
        <v>17</v>
      </c>
      <c r="D63" s="6" t="b">
        <v>1</v>
      </c>
      <c r="E63" s="6" t="b">
        <v>1</v>
      </c>
      <c r="F63" s="7" t="b">
        <v>1</v>
      </c>
    </row>
    <row r="64" spans="1:6" x14ac:dyDescent="0.35">
      <c r="A64" s="8">
        <v>24709</v>
      </c>
      <c r="B64" s="6" t="s">
        <v>78</v>
      </c>
      <c r="C64" s="6" t="s">
        <v>10</v>
      </c>
      <c r="D64" s="6" t="b">
        <v>0</v>
      </c>
      <c r="E64" s="6" t="b">
        <v>1</v>
      </c>
      <c r="F64" s="7" t="b">
        <v>1</v>
      </c>
    </row>
    <row r="65" spans="1:6" x14ac:dyDescent="0.35">
      <c r="A65" s="8">
        <v>24710</v>
      </c>
      <c r="B65" s="6" t="s">
        <v>79</v>
      </c>
      <c r="C65" s="6" t="s">
        <v>17</v>
      </c>
      <c r="D65" s="6" t="b">
        <v>1</v>
      </c>
      <c r="E65" s="6" t="b">
        <v>1</v>
      </c>
      <c r="F65" s="7" t="b">
        <v>1</v>
      </c>
    </row>
    <row r="66" spans="1:6" x14ac:dyDescent="0.35">
      <c r="A66" s="8">
        <v>24712</v>
      </c>
      <c r="B66" s="6" t="s">
        <v>80</v>
      </c>
      <c r="C66" s="6" t="s">
        <v>7</v>
      </c>
      <c r="D66" s="6" t="b">
        <v>1</v>
      </c>
      <c r="E66" s="6" t="b">
        <v>0</v>
      </c>
      <c r="F66" s="7" t="b">
        <v>1</v>
      </c>
    </row>
    <row r="67" spans="1:6" x14ac:dyDescent="0.35">
      <c r="A67" s="8">
        <v>24714</v>
      </c>
      <c r="B67" s="6" t="s">
        <v>81</v>
      </c>
      <c r="C67" s="6" t="s">
        <v>7</v>
      </c>
      <c r="D67" s="6" t="b">
        <v>1</v>
      </c>
      <c r="E67" s="6" t="b">
        <v>1</v>
      </c>
      <c r="F67" s="7" t="b">
        <v>1</v>
      </c>
    </row>
    <row r="68" spans="1:6" x14ac:dyDescent="0.35">
      <c r="A68" s="8">
        <v>24720</v>
      </c>
      <c r="B68" s="6" t="s">
        <v>82</v>
      </c>
      <c r="C68" s="6" t="s">
        <v>7</v>
      </c>
      <c r="D68" s="6" t="b">
        <v>0</v>
      </c>
      <c r="E68" s="6" t="b">
        <v>1</v>
      </c>
      <c r="F68" s="7" t="b">
        <v>1</v>
      </c>
    </row>
    <row r="69" spans="1:6" x14ac:dyDescent="0.35">
      <c r="A69" s="8">
        <v>24730</v>
      </c>
      <c r="B69" s="6" t="s">
        <v>83</v>
      </c>
      <c r="C69" s="6" t="s">
        <v>17</v>
      </c>
      <c r="D69" s="6" t="b">
        <v>1</v>
      </c>
      <c r="E69" s="6" t="b">
        <v>1</v>
      </c>
      <c r="F69" s="7" t="b">
        <v>1</v>
      </c>
    </row>
    <row r="70" spans="1:6" x14ac:dyDescent="0.35">
      <c r="A70" s="8">
        <v>24743</v>
      </c>
      <c r="B70" s="6" t="s">
        <v>84</v>
      </c>
      <c r="C70" s="6" t="s">
        <v>10</v>
      </c>
      <c r="D70" s="6" t="b">
        <v>1</v>
      </c>
      <c r="E70" s="6" t="b">
        <v>1</v>
      </c>
      <c r="F70" s="7" t="b">
        <v>1</v>
      </c>
    </row>
    <row r="71" spans="1:6" x14ac:dyDescent="0.35">
      <c r="A71" s="8">
        <v>24745</v>
      </c>
      <c r="B71" s="6" t="s">
        <v>85</v>
      </c>
      <c r="C71" s="6" t="s">
        <v>10</v>
      </c>
      <c r="D71" s="6" t="b">
        <v>1</v>
      </c>
      <c r="E71" s="6" t="b">
        <v>0</v>
      </c>
      <c r="F71" s="7" t="b">
        <v>1</v>
      </c>
    </row>
    <row r="72" spans="1:6" x14ac:dyDescent="0.35">
      <c r="A72" s="8">
        <v>24748</v>
      </c>
      <c r="B72" s="6" t="s">
        <v>86</v>
      </c>
      <c r="C72" s="6" t="s">
        <v>17</v>
      </c>
      <c r="D72" s="6" t="b">
        <v>1</v>
      </c>
      <c r="E72" s="6" t="b">
        <v>1</v>
      </c>
      <c r="F72" s="7" t="b">
        <v>1</v>
      </c>
    </row>
    <row r="73" spans="1:6" x14ac:dyDescent="0.35">
      <c r="A73" s="8">
        <v>24751</v>
      </c>
      <c r="B73" s="6" t="s">
        <v>87</v>
      </c>
      <c r="C73" s="6" t="s">
        <v>17</v>
      </c>
      <c r="D73" s="6" t="b">
        <v>1</v>
      </c>
      <c r="E73" s="6" t="b">
        <v>1</v>
      </c>
      <c r="F73" s="7" t="b">
        <v>1</v>
      </c>
    </row>
    <row r="74" spans="1:6" x14ac:dyDescent="0.35">
      <c r="A74" s="8">
        <v>24772</v>
      </c>
      <c r="B74" s="6" t="s">
        <v>88</v>
      </c>
      <c r="C74" s="6" t="s">
        <v>17</v>
      </c>
      <c r="D74" s="6" t="b">
        <v>1</v>
      </c>
      <c r="E74" s="6" t="b">
        <v>1</v>
      </c>
      <c r="F74" s="7" t="b">
        <v>1</v>
      </c>
    </row>
    <row r="75" spans="1:6" x14ac:dyDescent="0.35">
      <c r="A75" s="8">
        <v>24786</v>
      </c>
      <c r="B75" s="6" t="s">
        <v>89</v>
      </c>
      <c r="C75" s="6" t="s">
        <v>10</v>
      </c>
      <c r="D75" s="6" t="b">
        <v>1</v>
      </c>
      <c r="E75" s="6" t="b">
        <v>0</v>
      </c>
      <c r="F75" s="7" t="b">
        <v>1</v>
      </c>
    </row>
    <row r="77" spans="1:6" x14ac:dyDescent="0.35">
      <c r="A77" t="s">
        <v>91</v>
      </c>
      <c r="B77" s="9">
        <v>804</v>
      </c>
    </row>
    <row r="78" spans="1:6" x14ac:dyDescent="0.35">
      <c r="C78" t="b">
        <v>1</v>
      </c>
      <c r="D78">
        <f>COUNTIF(Table1[OGA .1,4 '#2 .* '#3],C78)</f>
        <v>69</v>
      </c>
      <c r="E78">
        <f>COUNTIF(Table1[manual],C78)</f>
        <v>23</v>
      </c>
      <c r="F78">
        <f>COUNTIF(Table1[ground truth data],C78)</f>
        <v>68</v>
      </c>
    </row>
    <row r="79" spans="1:6" x14ac:dyDescent="0.35">
      <c r="C79" t="b">
        <v>0</v>
      </c>
      <c r="D79">
        <f>COUNTIF(Table1[OGA .1,4 '#2 .* '#3],C79)</f>
        <v>5</v>
      </c>
      <c r="E79">
        <f>COUNTIF(Table1[manual],C79)</f>
        <v>51</v>
      </c>
      <c r="F79">
        <f>COUNTIF(Table1[ground truth data],C79)</f>
        <v>6</v>
      </c>
    </row>
    <row r="81" spans="3:6" x14ac:dyDescent="0.35">
      <c r="C81" t="s">
        <v>92</v>
      </c>
      <c r="D81">
        <f>D78+D79</f>
        <v>74</v>
      </c>
      <c r="E81">
        <f>E78+E79</f>
        <v>74</v>
      </c>
      <c r="F81">
        <f>F78+F79</f>
        <v>74</v>
      </c>
    </row>
    <row r="84" spans="3:6" x14ac:dyDescent="0.35">
      <c r="C84" t="s">
        <v>553</v>
      </c>
      <c r="D84" s="10">
        <f>D78/B77</f>
        <v>8.5820895522388058E-2</v>
      </c>
      <c r="E84" s="10">
        <f>E78/B77</f>
        <v>2.8606965174129355E-2</v>
      </c>
      <c r="F84" s="10">
        <f>F78/B77</f>
        <v>8.45771144278607E-2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991C-5FD6-42EA-B816-40C49FD02F9A}">
  <dimension ref="A1:F100"/>
  <sheetViews>
    <sheetView workbookViewId="0">
      <selection activeCell="D1" sqref="D1"/>
    </sheetView>
  </sheetViews>
  <sheetFormatPr defaultRowHeight="14.5" x14ac:dyDescent="0.35"/>
  <cols>
    <col min="2" max="2" width="41.81640625" customWidth="1"/>
    <col min="3" max="3" width="14.90625" customWidth="1"/>
    <col min="4" max="4" width="15.54296875" customWidth="1"/>
    <col min="5" max="5" width="9.1796875" customWidth="1"/>
    <col min="6" max="6" width="16.7265625" customWidth="1"/>
  </cols>
  <sheetData>
    <row r="1" spans="1:6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90</v>
      </c>
    </row>
    <row r="2" spans="1:6" x14ac:dyDescent="0.35">
      <c r="A2" s="12" t="s">
        <v>94</v>
      </c>
      <c r="B2" s="6" t="s">
        <v>95</v>
      </c>
      <c r="C2" s="6" t="s">
        <v>17</v>
      </c>
      <c r="D2" s="6" t="b">
        <v>1</v>
      </c>
      <c r="E2" s="6" t="b">
        <v>0</v>
      </c>
      <c r="F2" s="13" t="b">
        <v>0</v>
      </c>
    </row>
    <row r="3" spans="1:6" x14ac:dyDescent="0.35">
      <c r="A3" s="12" t="s">
        <v>96</v>
      </c>
      <c r="B3" s="6" t="s">
        <v>97</v>
      </c>
      <c r="C3" s="6" t="s">
        <v>26</v>
      </c>
      <c r="D3" s="6" t="b">
        <v>1</v>
      </c>
      <c r="E3" s="6" t="b">
        <v>1</v>
      </c>
      <c r="F3" s="6" t="b">
        <v>1</v>
      </c>
    </row>
    <row r="4" spans="1:6" x14ac:dyDescent="0.35">
      <c r="A4" s="12" t="s">
        <v>98</v>
      </c>
      <c r="B4" s="6" t="s">
        <v>99</v>
      </c>
      <c r="C4" s="6" t="s">
        <v>10</v>
      </c>
      <c r="D4" s="6" t="b">
        <v>1</v>
      </c>
      <c r="E4" s="6" t="b">
        <v>1</v>
      </c>
      <c r="F4" s="6" t="b">
        <v>1</v>
      </c>
    </row>
    <row r="5" spans="1:6" x14ac:dyDescent="0.35">
      <c r="A5" s="12" t="s">
        <v>100</v>
      </c>
      <c r="B5" s="6" t="s">
        <v>101</v>
      </c>
      <c r="C5" s="6" t="s">
        <v>17</v>
      </c>
      <c r="D5" s="6" t="b">
        <v>0</v>
      </c>
      <c r="E5" s="6" t="b">
        <v>1</v>
      </c>
      <c r="F5" s="6" t="b">
        <v>1</v>
      </c>
    </row>
    <row r="6" spans="1:6" x14ac:dyDescent="0.35">
      <c r="A6" s="12" t="s">
        <v>102</v>
      </c>
      <c r="B6" s="6" t="s">
        <v>103</v>
      </c>
      <c r="C6" s="6" t="s">
        <v>17</v>
      </c>
      <c r="D6" s="6" t="b">
        <v>0</v>
      </c>
      <c r="E6" s="6" t="b">
        <v>1</v>
      </c>
      <c r="F6" s="6" t="b">
        <v>1</v>
      </c>
    </row>
    <row r="7" spans="1:6" x14ac:dyDescent="0.35">
      <c r="A7" s="12" t="s">
        <v>104</v>
      </c>
      <c r="B7" s="6" t="s">
        <v>105</v>
      </c>
      <c r="C7" s="6" t="s">
        <v>10</v>
      </c>
      <c r="D7" s="6" t="b">
        <v>1</v>
      </c>
      <c r="E7" s="6" t="b">
        <v>0</v>
      </c>
      <c r="F7" s="13" t="b">
        <v>1</v>
      </c>
    </row>
    <row r="8" spans="1:6" x14ac:dyDescent="0.35">
      <c r="A8" s="12" t="s">
        <v>106</v>
      </c>
      <c r="B8" s="6" t="s">
        <v>107</v>
      </c>
      <c r="C8" s="6" t="s">
        <v>17</v>
      </c>
      <c r="D8" s="6" t="b">
        <v>1</v>
      </c>
      <c r="E8" s="6" t="b">
        <v>1</v>
      </c>
      <c r="F8" s="6" t="b">
        <v>1</v>
      </c>
    </row>
    <row r="9" spans="1:6" x14ac:dyDescent="0.35">
      <c r="A9" s="12" t="s">
        <v>108</v>
      </c>
      <c r="B9" s="6" t="s">
        <v>109</v>
      </c>
      <c r="C9" s="6" t="s">
        <v>17</v>
      </c>
      <c r="D9" s="6" t="b">
        <v>0</v>
      </c>
      <c r="E9" s="6" t="b">
        <v>1</v>
      </c>
      <c r="F9" s="6" t="b">
        <v>1</v>
      </c>
    </row>
    <row r="10" spans="1:6" x14ac:dyDescent="0.35">
      <c r="A10" s="12" t="s">
        <v>110</v>
      </c>
      <c r="B10" s="6" t="s">
        <v>111</v>
      </c>
      <c r="C10" s="6" t="s">
        <v>10</v>
      </c>
      <c r="D10" s="6" t="b">
        <v>1</v>
      </c>
      <c r="E10" s="6" t="b">
        <v>0</v>
      </c>
      <c r="F10" s="13" t="b">
        <v>1</v>
      </c>
    </row>
    <row r="11" spans="1:6" x14ac:dyDescent="0.35">
      <c r="A11" s="12" t="s">
        <v>112</v>
      </c>
      <c r="B11" s="6" t="s">
        <v>113</v>
      </c>
      <c r="C11" s="6" t="s">
        <v>42</v>
      </c>
      <c r="D11" s="6" t="b">
        <v>1</v>
      </c>
      <c r="E11" s="6" t="b">
        <v>0</v>
      </c>
      <c r="F11" s="13" t="b">
        <v>0</v>
      </c>
    </row>
    <row r="12" spans="1:6" x14ac:dyDescent="0.35">
      <c r="A12" s="12" t="s">
        <v>114</v>
      </c>
      <c r="B12" s="6" t="s">
        <v>115</v>
      </c>
      <c r="C12" s="6" t="s">
        <v>10</v>
      </c>
      <c r="D12" s="6" t="b">
        <v>1</v>
      </c>
      <c r="E12" s="6" t="b">
        <v>1</v>
      </c>
      <c r="F12" s="6" t="b">
        <v>1</v>
      </c>
    </row>
    <row r="13" spans="1:6" x14ac:dyDescent="0.35">
      <c r="A13" s="12" t="s">
        <v>116</v>
      </c>
      <c r="B13" s="6" t="s">
        <v>117</v>
      </c>
      <c r="C13" s="6" t="s">
        <v>7</v>
      </c>
      <c r="D13" s="6" t="b">
        <v>1</v>
      </c>
      <c r="E13" s="6" t="b">
        <v>1</v>
      </c>
      <c r="F13" s="6" t="b">
        <v>1</v>
      </c>
    </row>
    <row r="14" spans="1:6" x14ac:dyDescent="0.35">
      <c r="A14" s="12" t="s">
        <v>118</v>
      </c>
      <c r="B14" s="6" t="s">
        <v>119</v>
      </c>
      <c r="C14" s="6" t="s">
        <v>17</v>
      </c>
      <c r="D14" s="6" t="b">
        <v>1</v>
      </c>
      <c r="E14" s="6" t="b">
        <v>0</v>
      </c>
      <c r="F14" s="13" t="b">
        <v>1</v>
      </c>
    </row>
    <row r="15" spans="1:6" x14ac:dyDescent="0.35">
      <c r="A15" s="14">
        <v>1104</v>
      </c>
      <c r="B15" s="6" t="s">
        <v>120</v>
      </c>
      <c r="C15" s="6" t="s">
        <v>26</v>
      </c>
      <c r="D15" s="6" t="b">
        <v>1</v>
      </c>
      <c r="E15" s="6" t="b">
        <v>1</v>
      </c>
      <c r="F15" s="6" t="b">
        <v>1</v>
      </c>
    </row>
    <row r="16" spans="1:6" x14ac:dyDescent="0.35">
      <c r="A16" s="14">
        <v>1107</v>
      </c>
      <c r="B16" s="6" t="s">
        <v>121</v>
      </c>
      <c r="C16" s="6" t="s">
        <v>17</v>
      </c>
      <c r="D16" s="6" t="b">
        <v>1</v>
      </c>
      <c r="E16" s="6" t="b">
        <v>1</v>
      </c>
      <c r="F16" s="6" t="b">
        <v>1</v>
      </c>
    </row>
    <row r="17" spans="1:6" x14ac:dyDescent="0.35">
      <c r="A17" s="14">
        <v>1117</v>
      </c>
      <c r="B17" s="6" t="s">
        <v>122</v>
      </c>
      <c r="C17" s="6" t="s">
        <v>17</v>
      </c>
      <c r="D17" s="6" t="b">
        <v>1</v>
      </c>
      <c r="E17" s="6" t="b">
        <v>1</v>
      </c>
      <c r="F17" s="6" t="b">
        <v>1</v>
      </c>
    </row>
    <row r="18" spans="1:6" x14ac:dyDescent="0.35">
      <c r="A18" s="14">
        <v>1125</v>
      </c>
      <c r="B18" s="6" t="s">
        <v>123</v>
      </c>
      <c r="C18" s="6" t="s">
        <v>10</v>
      </c>
      <c r="D18" s="6" t="b">
        <v>1</v>
      </c>
      <c r="E18" s="6" t="b">
        <v>0</v>
      </c>
      <c r="F18" s="13" t="b">
        <v>0</v>
      </c>
    </row>
    <row r="19" spans="1:6" x14ac:dyDescent="0.35">
      <c r="A19" s="14">
        <v>1129</v>
      </c>
      <c r="B19" s="6" t="s">
        <v>124</v>
      </c>
      <c r="C19" s="6" t="s">
        <v>7</v>
      </c>
      <c r="D19" s="6" t="b">
        <v>1</v>
      </c>
      <c r="E19" s="6" t="b">
        <v>1</v>
      </c>
      <c r="F19" s="6" t="b">
        <v>1</v>
      </c>
    </row>
    <row r="20" spans="1:6" x14ac:dyDescent="0.35">
      <c r="A20" s="14">
        <v>1147</v>
      </c>
      <c r="B20" s="6" t="s">
        <v>125</v>
      </c>
      <c r="C20" s="6" t="s">
        <v>7</v>
      </c>
      <c r="D20" s="6" t="b">
        <v>1</v>
      </c>
      <c r="E20" s="6" t="b">
        <v>0</v>
      </c>
      <c r="F20" s="13" t="b">
        <v>1</v>
      </c>
    </row>
    <row r="21" spans="1:6" x14ac:dyDescent="0.35">
      <c r="A21" s="14">
        <v>1154</v>
      </c>
      <c r="B21" s="6" t="s">
        <v>126</v>
      </c>
      <c r="C21" s="6" t="s">
        <v>26</v>
      </c>
      <c r="D21" s="6" t="b">
        <v>0</v>
      </c>
      <c r="E21" s="6" t="b">
        <v>1</v>
      </c>
      <c r="F21" s="6" t="b">
        <v>1</v>
      </c>
    </row>
    <row r="22" spans="1:6" x14ac:dyDescent="0.35">
      <c r="A22" s="14">
        <v>1166</v>
      </c>
      <c r="B22" s="6" t="s">
        <v>127</v>
      </c>
      <c r="C22" s="6" t="s">
        <v>10</v>
      </c>
      <c r="D22" s="6" t="b">
        <v>1</v>
      </c>
      <c r="E22" s="6" t="b">
        <v>0</v>
      </c>
      <c r="F22" s="13" t="b">
        <v>1</v>
      </c>
    </row>
    <row r="23" spans="1:6" x14ac:dyDescent="0.35">
      <c r="A23" s="14">
        <v>1167</v>
      </c>
      <c r="B23" s="6" t="s">
        <v>128</v>
      </c>
      <c r="C23" s="6" t="s">
        <v>17</v>
      </c>
      <c r="D23" s="6" t="b">
        <v>1</v>
      </c>
      <c r="E23" s="6" t="b">
        <v>0</v>
      </c>
      <c r="F23" s="13" t="b">
        <v>1</v>
      </c>
    </row>
    <row r="24" spans="1:6" x14ac:dyDescent="0.35">
      <c r="A24" s="14">
        <v>1168</v>
      </c>
      <c r="B24" s="6" t="s">
        <v>129</v>
      </c>
      <c r="C24" s="6" t="s">
        <v>26</v>
      </c>
      <c r="D24" s="6" t="b">
        <v>0</v>
      </c>
      <c r="E24" s="6" t="b">
        <v>1</v>
      </c>
      <c r="F24" s="6" t="b">
        <v>1</v>
      </c>
    </row>
    <row r="25" spans="1:6" x14ac:dyDescent="0.35">
      <c r="A25" s="14">
        <v>1174</v>
      </c>
      <c r="B25" s="6" t="s">
        <v>130</v>
      </c>
      <c r="C25" s="6" t="s">
        <v>17</v>
      </c>
      <c r="D25" s="6" t="b">
        <v>0</v>
      </c>
      <c r="E25" s="6" t="b">
        <v>1</v>
      </c>
      <c r="F25" s="6" t="b">
        <v>1</v>
      </c>
    </row>
    <row r="26" spans="1:6" x14ac:dyDescent="0.35">
      <c r="A26" s="14">
        <v>1182</v>
      </c>
      <c r="B26" s="6" t="s">
        <v>131</v>
      </c>
      <c r="C26" s="6" t="s">
        <v>26</v>
      </c>
      <c r="D26" s="6" t="b">
        <v>1</v>
      </c>
      <c r="E26" s="6" t="b">
        <v>1</v>
      </c>
      <c r="F26" s="6" t="b">
        <v>1</v>
      </c>
    </row>
    <row r="27" spans="1:6" x14ac:dyDescent="0.35">
      <c r="A27" s="14">
        <v>1184</v>
      </c>
      <c r="B27" s="6" t="s">
        <v>132</v>
      </c>
      <c r="C27" s="6" t="s">
        <v>7</v>
      </c>
      <c r="D27" s="6" t="b">
        <v>1</v>
      </c>
      <c r="E27" s="6" t="b">
        <v>1</v>
      </c>
      <c r="F27" s="6" t="b">
        <v>1</v>
      </c>
    </row>
    <row r="28" spans="1:6" x14ac:dyDescent="0.35">
      <c r="A28" s="14">
        <v>1189</v>
      </c>
      <c r="B28" s="6" t="s">
        <v>133</v>
      </c>
      <c r="C28" s="6" t="s">
        <v>10</v>
      </c>
      <c r="D28" s="6" t="b">
        <v>0</v>
      </c>
      <c r="E28" s="6" t="b">
        <v>1</v>
      </c>
      <c r="F28" s="6" t="b">
        <v>0</v>
      </c>
    </row>
    <row r="29" spans="1:6" x14ac:dyDescent="0.35">
      <c r="A29" s="14">
        <v>1220</v>
      </c>
      <c r="B29" s="6" t="s">
        <v>134</v>
      </c>
      <c r="C29" s="6" t="s">
        <v>10</v>
      </c>
      <c r="D29" s="6" t="b">
        <v>1</v>
      </c>
      <c r="E29" s="6" t="b">
        <v>1</v>
      </c>
      <c r="F29" s="6" t="b">
        <v>1</v>
      </c>
    </row>
    <row r="30" spans="1:6" x14ac:dyDescent="0.35">
      <c r="A30" s="14">
        <v>1225</v>
      </c>
      <c r="B30" s="6" t="s">
        <v>135</v>
      </c>
      <c r="C30" s="6" t="s">
        <v>26</v>
      </c>
      <c r="D30" s="6" t="b">
        <v>1</v>
      </c>
      <c r="E30" s="6" t="b">
        <v>1</v>
      </c>
      <c r="F30" s="6" t="b">
        <v>1</v>
      </c>
    </row>
    <row r="31" spans="1:6" x14ac:dyDescent="0.35">
      <c r="A31" s="14">
        <v>1226</v>
      </c>
      <c r="B31" s="6" t="s">
        <v>136</v>
      </c>
      <c r="C31" s="6" t="s">
        <v>17</v>
      </c>
      <c r="D31" s="6" t="b">
        <v>1</v>
      </c>
      <c r="E31" s="6" t="b">
        <v>0</v>
      </c>
      <c r="F31" s="13" t="b">
        <v>0</v>
      </c>
    </row>
    <row r="32" spans="1:6" x14ac:dyDescent="0.35">
      <c r="A32" s="14">
        <v>1236</v>
      </c>
      <c r="B32" s="6" t="s">
        <v>137</v>
      </c>
      <c r="C32" s="6" t="s">
        <v>10</v>
      </c>
      <c r="D32" s="6" t="b">
        <v>1</v>
      </c>
      <c r="E32" s="6" t="b">
        <v>1</v>
      </c>
      <c r="F32" s="6" t="b">
        <v>1</v>
      </c>
    </row>
    <row r="33" spans="1:6" x14ac:dyDescent="0.35">
      <c r="A33" s="14">
        <v>1246</v>
      </c>
      <c r="B33" s="6" t="s">
        <v>138</v>
      </c>
      <c r="C33" s="6" t="s">
        <v>26</v>
      </c>
      <c r="D33" s="6" t="b">
        <v>1</v>
      </c>
      <c r="E33" s="6" t="b">
        <v>1</v>
      </c>
      <c r="F33" s="6" t="b">
        <v>1</v>
      </c>
    </row>
    <row r="34" spans="1:6" x14ac:dyDescent="0.35">
      <c r="A34" s="14">
        <v>1249</v>
      </c>
      <c r="B34" s="6" t="s">
        <v>139</v>
      </c>
      <c r="C34" s="6" t="s">
        <v>10</v>
      </c>
      <c r="D34" s="6" t="b">
        <v>1</v>
      </c>
      <c r="E34" s="6" t="b">
        <v>0</v>
      </c>
      <c r="F34" s="13" t="b">
        <v>1</v>
      </c>
    </row>
    <row r="35" spans="1:6" x14ac:dyDescent="0.35">
      <c r="A35" s="14">
        <v>1266</v>
      </c>
      <c r="B35" s="6" t="s">
        <v>140</v>
      </c>
      <c r="C35" s="6" t="s">
        <v>10</v>
      </c>
      <c r="D35" s="6" t="b">
        <v>0</v>
      </c>
      <c r="E35" s="6" t="b">
        <v>1</v>
      </c>
      <c r="F35" s="6" t="b">
        <v>1</v>
      </c>
    </row>
    <row r="36" spans="1:6" x14ac:dyDescent="0.35">
      <c r="A36" s="14">
        <v>1275</v>
      </c>
      <c r="B36" s="6" t="s">
        <v>141</v>
      </c>
      <c r="C36" s="6" t="s">
        <v>42</v>
      </c>
      <c r="D36" s="6" t="b">
        <v>1</v>
      </c>
      <c r="E36" s="6" t="b">
        <v>1</v>
      </c>
      <c r="F36" s="6" t="b">
        <v>1</v>
      </c>
    </row>
    <row r="37" spans="1:6" x14ac:dyDescent="0.35">
      <c r="A37" s="14">
        <v>1276</v>
      </c>
      <c r="B37" s="6" t="s">
        <v>142</v>
      </c>
      <c r="C37" s="6" t="s">
        <v>10</v>
      </c>
      <c r="D37" s="6" t="b">
        <v>1</v>
      </c>
      <c r="E37" s="6" t="b">
        <v>0</v>
      </c>
      <c r="F37" s="13" t="b">
        <v>0</v>
      </c>
    </row>
    <row r="38" spans="1:6" x14ac:dyDescent="0.35">
      <c r="A38" s="14">
        <v>1282</v>
      </c>
      <c r="B38" s="6" t="s">
        <v>143</v>
      </c>
      <c r="C38" s="6" t="s">
        <v>17</v>
      </c>
      <c r="D38" s="6" t="b">
        <v>0</v>
      </c>
      <c r="E38" s="6" t="b">
        <v>1</v>
      </c>
      <c r="F38" s="6" t="b">
        <v>1</v>
      </c>
    </row>
    <row r="39" spans="1:6" x14ac:dyDescent="0.35">
      <c r="A39" s="14">
        <v>1291</v>
      </c>
      <c r="B39" s="6" t="s">
        <v>144</v>
      </c>
      <c r="C39" s="6" t="s">
        <v>10</v>
      </c>
      <c r="D39" s="6" t="b">
        <v>0</v>
      </c>
      <c r="E39" s="6" t="b">
        <v>1</v>
      </c>
      <c r="F39" s="6" t="b">
        <v>1</v>
      </c>
    </row>
    <row r="40" spans="1:6" x14ac:dyDescent="0.35">
      <c r="A40" s="14">
        <v>1304</v>
      </c>
      <c r="B40" s="6" t="s">
        <v>145</v>
      </c>
      <c r="C40" s="6" t="s">
        <v>10</v>
      </c>
      <c r="D40" s="6" t="b">
        <v>0</v>
      </c>
      <c r="E40" s="6" t="b">
        <v>1</v>
      </c>
      <c r="F40" s="6" t="b">
        <v>1</v>
      </c>
    </row>
    <row r="41" spans="1:6" x14ac:dyDescent="0.35">
      <c r="A41" s="14">
        <v>1305</v>
      </c>
      <c r="B41" s="6" t="s">
        <v>146</v>
      </c>
      <c r="C41" s="6" t="s">
        <v>10</v>
      </c>
      <c r="D41" s="6" t="b">
        <v>1</v>
      </c>
      <c r="E41" s="6" t="b">
        <v>0</v>
      </c>
      <c r="F41" s="13" t="b">
        <v>1</v>
      </c>
    </row>
    <row r="42" spans="1:6" x14ac:dyDescent="0.35">
      <c r="A42" s="14">
        <v>1310</v>
      </c>
      <c r="B42" s="6" t="s">
        <v>147</v>
      </c>
      <c r="C42" s="6" t="s">
        <v>7</v>
      </c>
      <c r="D42" s="6" t="b">
        <v>1</v>
      </c>
      <c r="E42" s="6" t="b">
        <v>0</v>
      </c>
      <c r="F42" s="13" t="b">
        <v>1</v>
      </c>
    </row>
    <row r="43" spans="1:6" x14ac:dyDescent="0.35">
      <c r="A43" s="14">
        <v>1330</v>
      </c>
      <c r="B43" s="6" t="s">
        <v>148</v>
      </c>
      <c r="C43" s="6" t="s">
        <v>42</v>
      </c>
      <c r="D43" s="6" t="b">
        <v>1</v>
      </c>
      <c r="E43" s="6" t="b">
        <v>0</v>
      </c>
      <c r="F43" s="13" t="b">
        <v>0</v>
      </c>
    </row>
    <row r="44" spans="1:6" x14ac:dyDescent="0.35">
      <c r="A44" s="14">
        <v>1349</v>
      </c>
      <c r="B44" s="6" t="s">
        <v>149</v>
      </c>
      <c r="C44" s="6" t="s">
        <v>17</v>
      </c>
      <c r="D44" s="6" t="b">
        <v>0</v>
      </c>
      <c r="E44" s="6" t="b">
        <v>1</v>
      </c>
      <c r="F44" s="6" t="b">
        <v>1</v>
      </c>
    </row>
    <row r="45" spans="1:6" x14ac:dyDescent="0.35">
      <c r="A45" s="14">
        <v>1382</v>
      </c>
      <c r="B45" s="6" t="s">
        <v>150</v>
      </c>
      <c r="C45" s="6" t="s">
        <v>10</v>
      </c>
      <c r="D45" s="6" t="b">
        <v>0</v>
      </c>
      <c r="E45" s="6" t="b">
        <v>1</v>
      </c>
      <c r="F45" s="6" t="b">
        <v>1</v>
      </c>
    </row>
    <row r="46" spans="1:6" x14ac:dyDescent="0.35">
      <c r="A46" s="14">
        <v>1384</v>
      </c>
      <c r="B46" s="6" t="s">
        <v>151</v>
      </c>
      <c r="C46" s="6" t="s">
        <v>7</v>
      </c>
      <c r="D46" s="6" t="b">
        <v>1</v>
      </c>
      <c r="E46" s="6" t="b">
        <v>0</v>
      </c>
      <c r="F46" s="13" t="b">
        <v>1</v>
      </c>
    </row>
    <row r="47" spans="1:6" x14ac:dyDescent="0.35">
      <c r="A47" s="14">
        <v>1411</v>
      </c>
      <c r="B47" s="6" t="s">
        <v>152</v>
      </c>
      <c r="C47" s="6" t="s">
        <v>10</v>
      </c>
      <c r="D47" s="6" t="b">
        <v>0</v>
      </c>
      <c r="E47" s="6" t="b">
        <v>1</v>
      </c>
      <c r="F47" s="6" t="b">
        <v>1</v>
      </c>
    </row>
    <row r="48" spans="1:6" x14ac:dyDescent="0.35">
      <c r="A48" s="14">
        <v>1413</v>
      </c>
      <c r="B48" s="6" t="s">
        <v>153</v>
      </c>
      <c r="C48" s="6" t="s">
        <v>7</v>
      </c>
      <c r="D48" s="6" t="b">
        <v>1</v>
      </c>
      <c r="E48" s="6" t="b">
        <v>0</v>
      </c>
      <c r="F48" s="13" t="b">
        <v>1</v>
      </c>
    </row>
    <row r="49" spans="1:6" x14ac:dyDescent="0.35">
      <c r="A49" s="14">
        <v>1414</v>
      </c>
      <c r="B49" s="6" t="s">
        <v>154</v>
      </c>
      <c r="C49" s="6" t="s">
        <v>42</v>
      </c>
      <c r="D49" s="6" t="b">
        <v>1</v>
      </c>
      <c r="E49" s="6" t="b">
        <v>0</v>
      </c>
      <c r="F49" s="13" t="b">
        <v>1</v>
      </c>
    </row>
    <row r="50" spans="1:6" x14ac:dyDescent="0.35">
      <c r="A50" s="14">
        <v>1429</v>
      </c>
      <c r="B50" s="6" t="s">
        <v>155</v>
      </c>
      <c r="C50" s="6" t="s">
        <v>17</v>
      </c>
      <c r="D50" s="6" t="b">
        <v>1</v>
      </c>
      <c r="E50" s="6" t="b">
        <v>1</v>
      </c>
      <c r="F50" s="6" t="b">
        <v>1</v>
      </c>
    </row>
    <row r="51" spans="1:6" x14ac:dyDescent="0.35">
      <c r="A51" s="14">
        <v>1448</v>
      </c>
      <c r="B51" s="6" t="s">
        <v>156</v>
      </c>
      <c r="C51" s="6" t="s">
        <v>10</v>
      </c>
      <c r="D51" s="6" t="b">
        <v>1</v>
      </c>
      <c r="E51" s="6" t="b">
        <v>0</v>
      </c>
      <c r="F51" s="13" t="b">
        <v>1</v>
      </c>
    </row>
    <row r="52" spans="1:6" x14ac:dyDescent="0.35">
      <c r="A52" s="14">
        <v>1449</v>
      </c>
      <c r="B52" s="6" t="s">
        <v>157</v>
      </c>
      <c r="C52" s="6" t="s">
        <v>7</v>
      </c>
      <c r="D52" s="6" t="b">
        <v>0</v>
      </c>
      <c r="E52" s="6" t="b">
        <v>1</v>
      </c>
      <c r="F52" s="6" t="b">
        <v>1</v>
      </c>
    </row>
    <row r="53" spans="1:6" x14ac:dyDescent="0.35">
      <c r="A53" s="14">
        <v>1468</v>
      </c>
      <c r="B53" s="6" t="s">
        <v>158</v>
      </c>
      <c r="C53" s="6" t="s">
        <v>17</v>
      </c>
      <c r="D53" s="6" t="b">
        <v>0</v>
      </c>
      <c r="E53" s="6" t="b">
        <v>1</v>
      </c>
      <c r="F53" s="6" t="b">
        <v>1</v>
      </c>
    </row>
    <row r="54" spans="1:6" x14ac:dyDescent="0.35">
      <c r="A54" s="14">
        <v>1473</v>
      </c>
      <c r="B54" s="6" t="s">
        <v>159</v>
      </c>
      <c r="C54" s="6" t="s">
        <v>42</v>
      </c>
      <c r="D54" s="6" t="b">
        <v>0</v>
      </c>
      <c r="E54" s="6" t="b">
        <v>1</v>
      </c>
      <c r="F54" s="6" t="b">
        <v>1</v>
      </c>
    </row>
    <row r="55" spans="1:6" x14ac:dyDescent="0.35">
      <c r="A55" s="14">
        <v>1477</v>
      </c>
      <c r="B55" s="6" t="s">
        <v>160</v>
      </c>
      <c r="C55" s="6" t="s">
        <v>17</v>
      </c>
      <c r="D55" s="6" t="b">
        <v>1</v>
      </c>
      <c r="E55" s="6" t="b">
        <v>1</v>
      </c>
      <c r="F55" s="6" t="b">
        <v>1</v>
      </c>
    </row>
    <row r="56" spans="1:6" x14ac:dyDescent="0.35">
      <c r="A56" s="14">
        <v>1478</v>
      </c>
      <c r="B56" s="6" t="s">
        <v>161</v>
      </c>
      <c r="C56" s="6" t="s">
        <v>10</v>
      </c>
      <c r="D56" s="6" t="b">
        <v>1</v>
      </c>
      <c r="E56" s="6" t="b">
        <v>1</v>
      </c>
      <c r="F56" s="6" t="b">
        <v>1</v>
      </c>
    </row>
    <row r="57" spans="1:6" x14ac:dyDescent="0.35">
      <c r="A57" s="14">
        <v>1489</v>
      </c>
      <c r="B57" s="6" t="s">
        <v>162</v>
      </c>
      <c r="C57" s="6" t="s">
        <v>26</v>
      </c>
      <c r="D57" s="6" t="b">
        <v>1</v>
      </c>
      <c r="E57" s="6" t="b">
        <v>0</v>
      </c>
      <c r="F57" s="13" t="b">
        <v>1</v>
      </c>
    </row>
    <row r="58" spans="1:6" x14ac:dyDescent="0.35">
      <c r="A58" s="14">
        <v>1495</v>
      </c>
      <c r="B58" s="6" t="s">
        <v>163</v>
      </c>
      <c r="C58" s="6" t="s">
        <v>7</v>
      </c>
      <c r="D58" s="6" t="b">
        <v>1</v>
      </c>
      <c r="E58" s="6" t="b">
        <v>0</v>
      </c>
      <c r="F58" s="13" t="b">
        <v>0</v>
      </c>
    </row>
    <row r="59" spans="1:6" x14ac:dyDescent="0.35">
      <c r="A59" s="14">
        <v>1502</v>
      </c>
      <c r="B59" s="6" t="s">
        <v>164</v>
      </c>
      <c r="C59" s="6" t="s">
        <v>26</v>
      </c>
      <c r="D59" s="6" t="b">
        <v>1</v>
      </c>
      <c r="E59" s="6" t="b">
        <v>1</v>
      </c>
      <c r="F59" s="6" t="b">
        <v>1</v>
      </c>
    </row>
    <row r="60" spans="1:6" x14ac:dyDescent="0.35">
      <c r="A60" s="14">
        <v>1518</v>
      </c>
      <c r="B60" s="6" t="s">
        <v>165</v>
      </c>
      <c r="C60" s="6" t="s">
        <v>10</v>
      </c>
      <c r="D60" s="6" t="b">
        <v>0</v>
      </c>
      <c r="E60" s="6" t="b">
        <v>1</v>
      </c>
      <c r="F60" s="6" t="b">
        <v>1</v>
      </c>
    </row>
    <row r="61" spans="1:6" x14ac:dyDescent="0.35">
      <c r="A61" s="14">
        <v>1527</v>
      </c>
      <c r="B61" s="6" t="s">
        <v>166</v>
      </c>
      <c r="C61" s="6" t="s">
        <v>17</v>
      </c>
      <c r="D61" s="6" t="b">
        <v>0</v>
      </c>
      <c r="E61" s="6" t="b">
        <v>1</v>
      </c>
      <c r="F61" s="6" t="b">
        <v>0</v>
      </c>
    </row>
    <row r="62" spans="1:6" x14ac:dyDescent="0.35">
      <c r="A62" s="14">
        <v>1533</v>
      </c>
      <c r="B62" s="6" t="s">
        <v>167</v>
      </c>
      <c r="C62" s="6" t="s">
        <v>10</v>
      </c>
      <c r="D62" s="6" t="b">
        <v>0</v>
      </c>
      <c r="E62" s="6" t="b">
        <v>1</v>
      </c>
      <c r="F62" s="6" t="b">
        <v>1</v>
      </c>
    </row>
    <row r="63" spans="1:6" x14ac:dyDescent="0.35">
      <c r="A63" s="14">
        <v>1544</v>
      </c>
      <c r="B63" s="6" t="s">
        <v>168</v>
      </c>
      <c r="C63" s="6" t="s">
        <v>10</v>
      </c>
      <c r="D63" s="6" t="b">
        <v>0</v>
      </c>
      <c r="E63" s="6" t="b">
        <v>1</v>
      </c>
      <c r="F63" s="6" t="b">
        <v>1</v>
      </c>
    </row>
    <row r="64" spans="1:6" x14ac:dyDescent="0.35">
      <c r="A64" s="14">
        <v>1555</v>
      </c>
      <c r="B64" s="6" t="s">
        <v>169</v>
      </c>
      <c r="C64" s="6" t="s">
        <v>17</v>
      </c>
      <c r="D64" s="6" t="b">
        <v>0</v>
      </c>
      <c r="E64" s="6" t="b">
        <v>1</v>
      </c>
      <c r="F64" s="6" t="b">
        <v>1</v>
      </c>
    </row>
    <row r="65" spans="1:6" x14ac:dyDescent="0.35">
      <c r="A65" s="14">
        <v>1576</v>
      </c>
      <c r="B65" s="6" t="s">
        <v>170</v>
      </c>
      <c r="C65" s="6" t="s">
        <v>7</v>
      </c>
      <c r="D65" s="6" t="b">
        <v>1</v>
      </c>
      <c r="E65" s="6" t="b">
        <v>1</v>
      </c>
      <c r="F65" s="6" t="b">
        <v>1</v>
      </c>
    </row>
    <row r="66" spans="1:6" x14ac:dyDescent="0.35">
      <c r="A66" s="14">
        <v>1599</v>
      </c>
      <c r="B66" s="6" t="s">
        <v>171</v>
      </c>
      <c r="C66" s="6" t="s">
        <v>17</v>
      </c>
      <c r="D66" s="6" t="b">
        <v>1</v>
      </c>
      <c r="E66" s="6" t="b">
        <v>0</v>
      </c>
      <c r="F66" s="13" t="b">
        <v>1</v>
      </c>
    </row>
    <row r="67" spans="1:6" x14ac:dyDescent="0.35">
      <c r="A67" s="14">
        <v>1600</v>
      </c>
      <c r="B67" s="6" t="s">
        <v>172</v>
      </c>
      <c r="C67" s="6" t="s">
        <v>10</v>
      </c>
      <c r="D67" s="6" t="b">
        <v>1</v>
      </c>
      <c r="E67" s="6" t="b">
        <v>1</v>
      </c>
      <c r="F67" s="6" t="b">
        <v>1</v>
      </c>
    </row>
    <row r="68" spans="1:6" x14ac:dyDescent="0.35">
      <c r="A68" s="14">
        <v>1608</v>
      </c>
      <c r="B68" s="6" t="s">
        <v>173</v>
      </c>
      <c r="C68" s="6" t="s">
        <v>17</v>
      </c>
      <c r="D68" s="6" t="b">
        <v>0</v>
      </c>
      <c r="E68" s="6" t="b">
        <v>1</v>
      </c>
      <c r="F68" s="6" t="b">
        <v>1</v>
      </c>
    </row>
    <row r="69" spans="1:6" x14ac:dyDescent="0.35">
      <c r="A69" s="14">
        <v>1612</v>
      </c>
      <c r="B69" s="6" t="s">
        <v>174</v>
      </c>
      <c r="C69" s="6" t="s">
        <v>7</v>
      </c>
      <c r="D69" s="6" t="b">
        <v>0</v>
      </c>
      <c r="E69" s="6" t="b">
        <v>1</v>
      </c>
      <c r="F69" s="6" t="b">
        <v>1</v>
      </c>
    </row>
    <row r="70" spans="1:6" x14ac:dyDescent="0.35">
      <c r="A70" s="14">
        <v>1633</v>
      </c>
      <c r="B70" s="6" t="s">
        <v>175</v>
      </c>
      <c r="C70" s="6" t="s">
        <v>7</v>
      </c>
      <c r="D70" s="6" t="b">
        <v>1</v>
      </c>
      <c r="E70" s="6" t="b">
        <v>1</v>
      </c>
      <c r="F70" s="6" t="b">
        <v>1</v>
      </c>
    </row>
    <row r="71" spans="1:6" x14ac:dyDescent="0.35">
      <c r="A71" s="14">
        <v>1658</v>
      </c>
      <c r="B71" s="6" t="s">
        <v>176</v>
      </c>
      <c r="C71" s="6" t="s">
        <v>7</v>
      </c>
      <c r="D71" s="6" t="b">
        <v>0</v>
      </c>
      <c r="E71" s="6" t="b">
        <v>1</v>
      </c>
      <c r="F71" s="6" t="b">
        <v>1</v>
      </c>
    </row>
    <row r="72" spans="1:6" x14ac:dyDescent="0.35">
      <c r="A72" s="14">
        <v>1659</v>
      </c>
      <c r="B72" s="6" t="s">
        <v>177</v>
      </c>
      <c r="C72" s="6" t="s">
        <v>17</v>
      </c>
      <c r="D72" s="6" t="b">
        <v>1</v>
      </c>
      <c r="E72" s="6" t="b">
        <v>0</v>
      </c>
      <c r="F72" s="13" t="b">
        <v>0</v>
      </c>
    </row>
    <row r="73" spans="1:6" x14ac:dyDescent="0.35">
      <c r="A73" s="14">
        <v>1678</v>
      </c>
      <c r="B73" s="6" t="s">
        <v>178</v>
      </c>
      <c r="C73" s="6" t="s">
        <v>26</v>
      </c>
      <c r="D73" s="6" t="b">
        <v>0</v>
      </c>
      <c r="E73" s="6" t="b">
        <v>1</v>
      </c>
      <c r="F73" s="6" t="b">
        <v>0</v>
      </c>
    </row>
    <row r="74" spans="1:6" x14ac:dyDescent="0.35">
      <c r="A74" s="14">
        <v>1688</v>
      </c>
      <c r="B74" s="6" t="s">
        <v>179</v>
      </c>
      <c r="C74" s="6" t="s">
        <v>10</v>
      </c>
      <c r="D74" s="6" t="b">
        <v>1</v>
      </c>
      <c r="E74" s="6" t="b">
        <v>1</v>
      </c>
      <c r="F74" s="6" t="b">
        <v>1</v>
      </c>
    </row>
    <row r="75" spans="1:6" x14ac:dyDescent="0.35">
      <c r="A75" s="14">
        <v>1690</v>
      </c>
      <c r="B75" s="6" t="s">
        <v>180</v>
      </c>
      <c r="C75" s="6" t="s">
        <v>7</v>
      </c>
      <c r="D75" s="6" t="b">
        <v>1</v>
      </c>
      <c r="E75" s="6" t="b">
        <v>1</v>
      </c>
      <c r="F75" s="6" t="b">
        <v>1</v>
      </c>
    </row>
    <row r="76" spans="1:6" x14ac:dyDescent="0.35">
      <c r="A76" s="14">
        <v>1691</v>
      </c>
      <c r="B76" s="6" t="s">
        <v>181</v>
      </c>
      <c r="C76" s="6" t="s">
        <v>10</v>
      </c>
      <c r="D76" s="6" t="b">
        <v>1</v>
      </c>
      <c r="E76" s="6" t="b">
        <v>1</v>
      </c>
      <c r="F76" s="6" t="b">
        <v>1</v>
      </c>
    </row>
    <row r="77" spans="1:6" x14ac:dyDescent="0.35">
      <c r="A77" s="14">
        <v>1699</v>
      </c>
      <c r="B77" s="6" t="s">
        <v>182</v>
      </c>
      <c r="C77" s="6" t="s">
        <v>17</v>
      </c>
      <c r="D77" s="6" t="b">
        <v>0</v>
      </c>
      <c r="E77" s="6" t="b">
        <v>1</v>
      </c>
      <c r="F77" s="6" t="b">
        <v>0</v>
      </c>
    </row>
    <row r="78" spans="1:6" x14ac:dyDescent="0.35">
      <c r="A78" s="14">
        <v>1703</v>
      </c>
      <c r="B78" s="6" t="s">
        <v>183</v>
      </c>
      <c r="C78" s="6" t="s">
        <v>10</v>
      </c>
      <c r="D78" s="6" t="b">
        <v>0</v>
      </c>
      <c r="E78" s="6" t="b">
        <v>1</v>
      </c>
      <c r="F78" s="6" t="b">
        <v>1</v>
      </c>
    </row>
    <row r="79" spans="1:6" x14ac:dyDescent="0.35">
      <c r="A79" s="14">
        <v>1717</v>
      </c>
      <c r="B79" s="6" t="s">
        <v>184</v>
      </c>
      <c r="C79" s="6" t="s">
        <v>42</v>
      </c>
      <c r="D79" s="6" t="b">
        <v>1</v>
      </c>
      <c r="E79" s="6" t="b">
        <v>0</v>
      </c>
      <c r="F79" s="13" t="b">
        <v>1</v>
      </c>
    </row>
    <row r="80" spans="1:6" x14ac:dyDescent="0.35">
      <c r="A80" s="14">
        <v>1718</v>
      </c>
      <c r="B80" s="6" t="s">
        <v>185</v>
      </c>
      <c r="C80" s="6" t="s">
        <v>7</v>
      </c>
      <c r="D80" s="6" t="b">
        <v>1</v>
      </c>
      <c r="E80" s="6" t="b">
        <v>1</v>
      </c>
      <c r="F80" s="6" t="b">
        <v>1</v>
      </c>
    </row>
    <row r="81" spans="1:6" x14ac:dyDescent="0.35">
      <c r="A81" s="14">
        <v>1758</v>
      </c>
      <c r="B81" s="6" t="s">
        <v>186</v>
      </c>
      <c r="C81" s="6" t="s">
        <v>10</v>
      </c>
      <c r="D81" s="6" t="b">
        <v>1</v>
      </c>
      <c r="E81" s="6" t="b">
        <v>0</v>
      </c>
      <c r="F81" s="13" t="b">
        <v>1</v>
      </c>
    </row>
    <row r="82" spans="1:6" x14ac:dyDescent="0.35">
      <c r="A82" s="14">
        <v>1760</v>
      </c>
      <c r="B82" s="6" t="s">
        <v>187</v>
      </c>
      <c r="C82" s="6" t="s">
        <v>17</v>
      </c>
      <c r="D82" s="6" t="b">
        <v>1</v>
      </c>
      <c r="E82" s="6" t="b">
        <v>0</v>
      </c>
      <c r="F82" s="13" t="b">
        <v>1</v>
      </c>
    </row>
    <row r="83" spans="1:6" x14ac:dyDescent="0.35">
      <c r="A83" s="14">
        <v>1762</v>
      </c>
      <c r="B83" s="6" t="s">
        <v>188</v>
      </c>
      <c r="C83" s="6" t="s">
        <v>7</v>
      </c>
      <c r="D83" s="6" t="b">
        <v>0</v>
      </c>
      <c r="E83" s="6" t="b">
        <v>1</v>
      </c>
      <c r="F83" s="6" t="b">
        <v>1</v>
      </c>
    </row>
    <row r="84" spans="1:6" x14ac:dyDescent="0.35">
      <c r="A84" s="14">
        <v>1784</v>
      </c>
      <c r="B84" s="6" t="s">
        <v>189</v>
      </c>
      <c r="C84" s="6" t="s">
        <v>10</v>
      </c>
      <c r="D84" s="6" t="b">
        <v>0</v>
      </c>
      <c r="E84" s="6" t="b">
        <v>1</v>
      </c>
      <c r="F84" s="6" t="b">
        <v>0</v>
      </c>
    </row>
    <row r="85" spans="1:6" x14ac:dyDescent="0.35">
      <c r="A85" s="14">
        <v>1796</v>
      </c>
      <c r="B85" s="6" t="s">
        <v>190</v>
      </c>
      <c r="C85" s="6" t="s">
        <v>26</v>
      </c>
      <c r="D85" s="6" t="b">
        <v>1</v>
      </c>
      <c r="E85" s="6" t="b">
        <v>1</v>
      </c>
      <c r="F85" s="6" t="b">
        <v>1</v>
      </c>
    </row>
    <row r="86" spans="1:6" x14ac:dyDescent="0.35">
      <c r="A86" s="14">
        <v>1800</v>
      </c>
      <c r="B86" s="6" t="s">
        <v>191</v>
      </c>
      <c r="C86" s="6" t="s">
        <v>7</v>
      </c>
      <c r="D86" s="6" t="b">
        <v>1</v>
      </c>
      <c r="E86" s="6" t="b">
        <v>0</v>
      </c>
      <c r="F86" s="13" t="b">
        <v>1</v>
      </c>
    </row>
    <row r="87" spans="1:6" x14ac:dyDescent="0.35">
      <c r="A87" s="14">
        <v>1801</v>
      </c>
      <c r="B87" s="6" t="s">
        <v>192</v>
      </c>
      <c r="C87" s="6" t="s">
        <v>17</v>
      </c>
      <c r="D87" s="6" t="b">
        <v>1</v>
      </c>
      <c r="E87" s="6" t="b">
        <v>0</v>
      </c>
      <c r="F87" s="13" t="b">
        <v>1</v>
      </c>
    </row>
    <row r="88" spans="1:6" x14ac:dyDescent="0.35">
      <c r="A88" s="14">
        <v>1805</v>
      </c>
      <c r="B88" s="6" t="s">
        <v>193</v>
      </c>
      <c r="C88" s="6" t="s">
        <v>7</v>
      </c>
      <c r="D88" s="6" t="b">
        <v>1</v>
      </c>
      <c r="E88" s="6" t="b">
        <v>1</v>
      </c>
      <c r="F88" s="6" t="b">
        <v>1</v>
      </c>
    </row>
    <row r="89" spans="1:6" x14ac:dyDescent="0.35">
      <c r="A89" s="14">
        <v>1809</v>
      </c>
      <c r="B89" s="6" t="s">
        <v>194</v>
      </c>
      <c r="C89" s="6" t="s">
        <v>7</v>
      </c>
      <c r="D89" s="6" t="b">
        <v>1</v>
      </c>
      <c r="E89" s="6" t="b">
        <v>1</v>
      </c>
      <c r="F89" s="6" t="b">
        <v>1</v>
      </c>
    </row>
    <row r="90" spans="1:6" x14ac:dyDescent="0.35">
      <c r="A90" s="14">
        <v>1813</v>
      </c>
      <c r="B90" s="6" t="s">
        <v>195</v>
      </c>
      <c r="C90" s="6" t="s">
        <v>17</v>
      </c>
      <c r="D90" s="6" t="b">
        <v>1</v>
      </c>
      <c r="E90" s="6" t="b">
        <v>1</v>
      </c>
      <c r="F90" s="6" t="b">
        <v>1</v>
      </c>
    </row>
    <row r="91" spans="1:6" x14ac:dyDescent="0.35">
      <c r="A91" s="15">
        <v>1824</v>
      </c>
      <c r="B91" s="16" t="s">
        <v>196</v>
      </c>
      <c r="C91" s="16" t="s">
        <v>10</v>
      </c>
      <c r="D91" s="16" t="b">
        <v>0</v>
      </c>
      <c r="E91" s="16" t="b">
        <v>1</v>
      </c>
      <c r="F91" s="6" t="b">
        <v>1</v>
      </c>
    </row>
    <row r="93" spans="1:6" x14ac:dyDescent="0.35">
      <c r="A93" t="s">
        <v>91</v>
      </c>
      <c r="B93" s="9">
        <v>833</v>
      </c>
    </row>
    <row r="94" spans="1:6" x14ac:dyDescent="0.35">
      <c r="C94" t="b">
        <v>1</v>
      </c>
      <c r="D94">
        <f>COUNTIF(Table2[OGA .1,4 '#2 .* '#3],C94)</f>
        <v>59</v>
      </c>
      <c r="E94">
        <f>COUNTIF(Table2[manual],C94)</f>
        <v>62</v>
      </c>
      <c r="F94">
        <f>COUNTIF(Table2[ground truth data],C94)</f>
        <v>77</v>
      </c>
    </row>
    <row r="95" spans="1:6" x14ac:dyDescent="0.35">
      <c r="C95" t="b">
        <v>0</v>
      </c>
      <c r="D95">
        <f>COUNTIF(Table2[OGA .1,4 '#2 .* '#3],C95)</f>
        <v>31</v>
      </c>
      <c r="E95">
        <f>COUNTIF(Table2[manual],C95)</f>
        <v>28</v>
      </c>
      <c r="F95">
        <f>COUNTIF(Table2[ground truth data],C95)</f>
        <v>13</v>
      </c>
    </row>
    <row r="97" spans="3:6" x14ac:dyDescent="0.35">
      <c r="C97" t="s">
        <v>92</v>
      </c>
      <c r="D97">
        <f>D94+D95</f>
        <v>90</v>
      </c>
      <c r="E97">
        <f>E94+E95</f>
        <v>90</v>
      </c>
      <c r="F97">
        <f>F94+F95</f>
        <v>90</v>
      </c>
    </row>
    <row r="100" spans="3:6" x14ac:dyDescent="0.35">
      <c r="C100" t="s">
        <v>553</v>
      </c>
      <c r="D100" s="10">
        <f>D94/B93</f>
        <v>7.0828331332533009E-2</v>
      </c>
      <c r="E100" s="10">
        <f>E94/B93</f>
        <v>7.4429771908763501E-2</v>
      </c>
      <c r="F100" s="10">
        <f>F94/B93</f>
        <v>9.2436974789915971E-2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2546-1691-4842-A8DA-8032B9E8AE38}">
  <dimension ref="A1:F53"/>
  <sheetViews>
    <sheetView workbookViewId="0">
      <selection activeCell="C53" sqref="C53"/>
    </sheetView>
  </sheetViews>
  <sheetFormatPr defaultRowHeight="14.5" x14ac:dyDescent="0.35"/>
  <cols>
    <col min="2" max="2" width="42.36328125" customWidth="1"/>
    <col min="3" max="3" width="15.6328125" customWidth="1"/>
    <col min="4" max="4" width="16" customWidth="1"/>
    <col min="5" max="5" width="9.1796875" customWidth="1"/>
    <col min="6" max="6" width="17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197</v>
      </c>
      <c r="E1" s="1" t="s">
        <v>4</v>
      </c>
      <c r="F1" s="4" t="s">
        <v>90</v>
      </c>
    </row>
    <row r="2" spans="1:6" x14ac:dyDescent="0.35">
      <c r="A2" s="8" t="s">
        <v>198</v>
      </c>
      <c r="B2" s="6" t="s">
        <v>199</v>
      </c>
      <c r="C2" s="17" t="s">
        <v>10</v>
      </c>
      <c r="D2" s="17" t="b">
        <v>1</v>
      </c>
      <c r="E2" s="17" t="b">
        <v>0</v>
      </c>
      <c r="F2" s="7" t="b">
        <v>1</v>
      </c>
    </row>
    <row r="3" spans="1:6" x14ac:dyDescent="0.35">
      <c r="A3" s="6" t="s">
        <v>200</v>
      </c>
      <c r="B3" s="6" t="s">
        <v>201</v>
      </c>
      <c r="C3" s="17" t="s">
        <v>10</v>
      </c>
      <c r="D3" s="17" t="b">
        <v>1</v>
      </c>
      <c r="E3" s="6" t="b">
        <v>1</v>
      </c>
      <c r="F3" s="7" t="b">
        <v>1</v>
      </c>
    </row>
    <row r="4" spans="1:6" x14ac:dyDescent="0.35">
      <c r="A4" s="8" t="s">
        <v>202</v>
      </c>
      <c r="B4" s="6" t="s">
        <v>203</v>
      </c>
      <c r="C4" s="17" t="s">
        <v>7</v>
      </c>
      <c r="D4" s="17" t="b">
        <v>1</v>
      </c>
      <c r="E4" s="17" t="b">
        <v>0</v>
      </c>
      <c r="F4" s="7" t="b">
        <v>1</v>
      </c>
    </row>
    <row r="5" spans="1:6" x14ac:dyDescent="0.35">
      <c r="A5" s="8" t="s">
        <v>204</v>
      </c>
      <c r="B5" s="6" t="s">
        <v>205</v>
      </c>
      <c r="C5" s="17" t="s">
        <v>7</v>
      </c>
      <c r="D5" s="17" t="b">
        <v>1</v>
      </c>
      <c r="E5" s="17" t="b">
        <v>0</v>
      </c>
      <c r="F5" s="7" t="b">
        <v>1</v>
      </c>
    </row>
    <row r="6" spans="1:6" x14ac:dyDescent="0.35">
      <c r="A6" s="8" t="s">
        <v>206</v>
      </c>
      <c r="B6" s="6" t="s">
        <v>207</v>
      </c>
      <c r="C6" s="17" t="s">
        <v>10</v>
      </c>
      <c r="D6" s="17" t="b">
        <v>1</v>
      </c>
      <c r="E6" s="17" t="b">
        <v>0</v>
      </c>
      <c r="F6" s="7" t="b">
        <v>1</v>
      </c>
    </row>
    <row r="7" spans="1:6" x14ac:dyDescent="0.35">
      <c r="A7" s="5" t="s">
        <v>208</v>
      </c>
      <c r="B7" s="5" t="s">
        <v>209</v>
      </c>
      <c r="C7" s="17" t="s">
        <v>7</v>
      </c>
      <c r="D7" s="17" t="b">
        <v>0</v>
      </c>
      <c r="E7" s="17" t="b">
        <v>1</v>
      </c>
      <c r="F7" s="7" t="b">
        <v>1</v>
      </c>
    </row>
    <row r="8" spans="1:6" x14ac:dyDescent="0.35">
      <c r="A8" s="8">
        <v>10123</v>
      </c>
      <c r="B8" s="6" t="s">
        <v>210</v>
      </c>
      <c r="C8" s="17" t="s">
        <v>7</v>
      </c>
      <c r="D8" s="17" t="b">
        <v>1</v>
      </c>
      <c r="E8" s="17" t="b">
        <v>0</v>
      </c>
      <c r="F8" s="7" t="b">
        <v>1</v>
      </c>
    </row>
    <row r="9" spans="1:6" x14ac:dyDescent="0.35">
      <c r="A9" s="8">
        <v>10127</v>
      </c>
      <c r="B9" s="6" t="s">
        <v>211</v>
      </c>
      <c r="C9" s="17" t="s">
        <v>17</v>
      </c>
      <c r="D9" s="17" t="b">
        <v>1</v>
      </c>
      <c r="E9" s="17" t="b">
        <v>0</v>
      </c>
      <c r="F9" s="7" t="b">
        <v>1</v>
      </c>
    </row>
    <row r="10" spans="1:6" x14ac:dyDescent="0.35">
      <c r="A10" s="8">
        <v>10135</v>
      </c>
      <c r="B10" s="6" t="s">
        <v>212</v>
      </c>
      <c r="C10" s="17" t="s">
        <v>42</v>
      </c>
      <c r="D10" s="17" t="b">
        <v>1</v>
      </c>
      <c r="E10" s="17" t="b">
        <v>0</v>
      </c>
      <c r="F10" s="7" t="b">
        <v>1</v>
      </c>
    </row>
    <row r="11" spans="1:6" x14ac:dyDescent="0.35">
      <c r="A11" s="8">
        <v>10146</v>
      </c>
      <c r="B11" s="6" t="s">
        <v>213</v>
      </c>
      <c r="C11" s="17" t="s">
        <v>17</v>
      </c>
      <c r="D11" s="17" t="b">
        <v>1</v>
      </c>
      <c r="E11" s="17" t="b">
        <v>0</v>
      </c>
      <c r="F11" s="7" t="b">
        <v>1</v>
      </c>
    </row>
    <row r="12" spans="1:6" x14ac:dyDescent="0.35">
      <c r="A12" s="8">
        <v>10147</v>
      </c>
      <c r="B12" s="6" t="s">
        <v>214</v>
      </c>
      <c r="C12" s="17" t="s">
        <v>17</v>
      </c>
      <c r="D12" s="17" t="b">
        <v>1</v>
      </c>
      <c r="E12" s="17" t="b">
        <v>0</v>
      </c>
      <c r="F12" s="7" t="b">
        <v>1</v>
      </c>
    </row>
    <row r="13" spans="1:6" x14ac:dyDescent="0.35">
      <c r="A13" s="8">
        <v>10170</v>
      </c>
      <c r="B13" s="6" t="s">
        <v>215</v>
      </c>
      <c r="C13" s="17" t="s">
        <v>17</v>
      </c>
      <c r="D13" s="17" t="b">
        <v>1</v>
      </c>
      <c r="E13" s="17" t="b">
        <v>0</v>
      </c>
      <c r="F13" s="7" t="b">
        <v>1</v>
      </c>
    </row>
    <row r="14" spans="1:6" x14ac:dyDescent="0.35">
      <c r="A14" s="8">
        <v>10173</v>
      </c>
      <c r="B14" s="6" t="s">
        <v>216</v>
      </c>
      <c r="C14" s="17" t="s">
        <v>7</v>
      </c>
      <c r="D14" s="17" t="b">
        <v>1</v>
      </c>
      <c r="E14" s="17" t="b">
        <v>0</v>
      </c>
      <c r="F14" s="7" t="b">
        <v>1</v>
      </c>
    </row>
    <row r="15" spans="1:6" x14ac:dyDescent="0.35">
      <c r="A15" s="8">
        <v>10176</v>
      </c>
      <c r="B15" s="6" t="s">
        <v>217</v>
      </c>
      <c r="C15" s="17" t="s">
        <v>17</v>
      </c>
      <c r="D15" s="17" t="b">
        <v>1</v>
      </c>
      <c r="E15" s="17" t="b">
        <v>0</v>
      </c>
      <c r="F15" s="7" t="b">
        <v>1</v>
      </c>
    </row>
    <row r="16" spans="1:6" x14ac:dyDescent="0.35">
      <c r="A16" s="8">
        <v>10184</v>
      </c>
      <c r="B16" s="6" t="s">
        <v>218</v>
      </c>
      <c r="C16" s="17" t="s">
        <v>17</v>
      </c>
      <c r="D16" s="17" t="b">
        <v>1</v>
      </c>
      <c r="E16" s="17" t="b">
        <v>1</v>
      </c>
      <c r="F16" s="7" t="b">
        <v>1</v>
      </c>
    </row>
    <row r="17" spans="1:6" x14ac:dyDescent="0.35">
      <c r="A17" s="8">
        <v>10195</v>
      </c>
      <c r="B17" s="5" t="s">
        <v>219</v>
      </c>
      <c r="C17" s="17" t="s">
        <v>17</v>
      </c>
      <c r="D17" s="17" t="b">
        <v>1</v>
      </c>
      <c r="E17" s="17" t="b">
        <v>1</v>
      </c>
      <c r="F17" s="7" t="b">
        <v>1</v>
      </c>
    </row>
    <row r="18" spans="1:6" x14ac:dyDescent="0.35">
      <c r="A18" s="8">
        <v>10198</v>
      </c>
      <c r="B18" s="6" t="s">
        <v>220</v>
      </c>
      <c r="C18" s="17" t="s">
        <v>7</v>
      </c>
      <c r="D18" s="17" t="b">
        <v>1</v>
      </c>
      <c r="E18" s="17" t="b">
        <v>0</v>
      </c>
      <c r="F18" s="7" t="b">
        <v>1</v>
      </c>
    </row>
    <row r="19" spans="1:6" x14ac:dyDescent="0.35">
      <c r="A19" s="8">
        <v>10212</v>
      </c>
      <c r="B19" s="6" t="s">
        <v>221</v>
      </c>
      <c r="C19" s="17" t="s">
        <v>31</v>
      </c>
      <c r="D19" s="17" t="b">
        <v>1</v>
      </c>
      <c r="E19" s="17" t="b">
        <v>0</v>
      </c>
      <c r="F19" s="7" t="b">
        <v>1</v>
      </c>
    </row>
    <row r="20" spans="1:6" x14ac:dyDescent="0.35">
      <c r="A20" s="8">
        <v>10217</v>
      </c>
      <c r="B20" s="6" t="s">
        <v>222</v>
      </c>
      <c r="C20" s="17" t="s">
        <v>10</v>
      </c>
      <c r="D20" s="17" t="b">
        <v>1</v>
      </c>
      <c r="E20" s="17" t="b">
        <v>1</v>
      </c>
      <c r="F20" s="7" t="b">
        <v>1</v>
      </c>
    </row>
    <row r="21" spans="1:6" x14ac:dyDescent="0.35">
      <c r="A21" s="8">
        <v>10224</v>
      </c>
      <c r="B21" s="6" t="s">
        <v>223</v>
      </c>
      <c r="C21" s="17" t="s">
        <v>17</v>
      </c>
      <c r="D21" s="17" t="b">
        <v>1</v>
      </c>
      <c r="E21" s="17" t="b">
        <v>0</v>
      </c>
      <c r="F21" s="7" t="b">
        <v>1</v>
      </c>
    </row>
    <row r="22" spans="1:6" x14ac:dyDescent="0.35">
      <c r="A22" s="8">
        <v>10234</v>
      </c>
      <c r="B22" s="6" t="s">
        <v>224</v>
      </c>
      <c r="C22" s="17" t="s">
        <v>26</v>
      </c>
      <c r="D22" s="17" t="b">
        <v>1</v>
      </c>
      <c r="E22" s="17" t="b">
        <v>0</v>
      </c>
      <c r="F22" s="7" t="b">
        <v>1</v>
      </c>
    </row>
    <row r="23" spans="1:6" x14ac:dyDescent="0.35">
      <c r="A23" s="8">
        <v>10271</v>
      </c>
      <c r="B23" s="6" t="s">
        <v>225</v>
      </c>
      <c r="C23" s="17" t="s">
        <v>26</v>
      </c>
      <c r="D23" s="17" t="b">
        <v>1</v>
      </c>
      <c r="E23" s="17" t="b">
        <v>0</v>
      </c>
      <c r="F23" s="7" t="b">
        <v>0</v>
      </c>
    </row>
    <row r="24" spans="1:6" x14ac:dyDescent="0.35">
      <c r="A24" s="8">
        <v>10275</v>
      </c>
      <c r="B24" s="6" t="s">
        <v>226</v>
      </c>
      <c r="C24" s="17" t="s">
        <v>7</v>
      </c>
      <c r="D24" s="17" t="b">
        <v>1</v>
      </c>
      <c r="E24" s="17" t="b">
        <v>0</v>
      </c>
      <c r="F24" s="7" t="b">
        <v>1</v>
      </c>
    </row>
    <row r="25" spans="1:6" x14ac:dyDescent="0.35">
      <c r="A25" s="8">
        <v>10278</v>
      </c>
      <c r="B25" s="6" t="s">
        <v>227</v>
      </c>
      <c r="C25" s="17" t="s">
        <v>10</v>
      </c>
      <c r="D25" s="17" t="b">
        <v>1</v>
      </c>
      <c r="E25" s="17" t="b">
        <v>0</v>
      </c>
      <c r="F25" s="7" t="b">
        <v>1</v>
      </c>
    </row>
    <row r="26" spans="1:6" x14ac:dyDescent="0.35">
      <c r="A26" s="8">
        <v>10324</v>
      </c>
      <c r="B26" s="5" t="s">
        <v>228</v>
      </c>
      <c r="C26" s="17" t="s">
        <v>10</v>
      </c>
      <c r="D26" s="17" t="b">
        <v>1</v>
      </c>
      <c r="E26" s="17" t="b">
        <v>1</v>
      </c>
      <c r="F26" s="7" t="b">
        <v>1</v>
      </c>
    </row>
    <row r="27" spans="1:6" x14ac:dyDescent="0.35">
      <c r="A27" s="8">
        <v>10333</v>
      </c>
      <c r="B27" s="6" t="s">
        <v>229</v>
      </c>
      <c r="C27" s="17" t="s">
        <v>31</v>
      </c>
      <c r="D27" s="17" t="b">
        <v>1</v>
      </c>
      <c r="E27" s="17" t="b">
        <v>0</v>
      </c>
      <c r="F27" s="7" t="b">
        <v>1</v>
      </c>
    </row>
    <row r="28" spans="1:6" x14ac:dyDescent="0.35">
      <c r="A28" s="8">
        <v>10344</v>
      </c>
      <c r="B28" s="6" t="s">
        <v>230</v>
      </c>
      <c r="C28" s="17" t="s">
        <v>26</v>
      </c>
      <c r="D28" s="17" t="b">
        <v>1</v>
      </c>
      <c r="E28" s="17" t="b">
        <v>0</v>
      </c>
      <c r="F28" s="7" t="b">
        <v>1</v>
      </c>
    </row>
    <row r="29" spans="1:6" x14ac:dyDescent="0.35">
      <c r="A29" s="8">
        <v>10345</v>
      </c>
      <c r="B29" s="6" t="s">
        <v>231</v>
      </c>
      <c r="C29" s="17" t="s">
        <v>10</v>
      </c>
      <c r="D29" s="17" t="b">
        <v>1</v>
      </c>
      <c r="E29" s="17" t="b">
        <v>0</v>
      </c>
      <c r="F29" s="7" t="b">
        <v>1</v>
      </c>
    </row>
    <row r="30" spans="1:6" x14ac:dyDescent="0.35">
      <c r="A30" s="8">
        <v>10349</v>
      </c>
      <c r="B30" s="6" t="s">
        <v>232</v>
      </c>
      <c r="C30" s="17" t="s">
        <v>10</v>
      </c>
      <c r="D30" s="17" t="b">
        <v>1</v>
      </c>
      <c r="E30" s="17" t="b">
        <v>0</v>
      </c>
      <c r="F30" s="7" t="b">
        <v>1</v>
      </c>
    </row>
    <row r="31" spans="1:6" x14ac:dyDescent="0.35">
      <c r="A31" s="8">
        <v>10351</v>
      </c>
      <c r="B31" s="6" t="s">
        <v>233</v>
      </c>
      <c r="C31" s="17" t="s">
        <v>10</v>
      </c>
      <c r="D31" s="17" t="b">
        <v>1</v>
      </c>
      <c r="E31" s="17" t="b">
        <v>0</v>
      </c>
      <c r="F31" s="7" t="b">
        <v>1</v>
      </c>
    </row>
    <row r="32" spans="1:6" x14ac:dyDescent="0.35">
      <c r="A32" s="8">
        <v>10352</v>
      </c>
      <c r="B32" s="6" t="s">
        <v>234</v>
      </c>
      <c r="C32" s="17" t="s">
        <v>7</v>
      </c>
      <c r="D32" s="17" t="b">
        <v>1</v>
      </c>
      <c r="E32" s="17" t="b">
        <v>0</v>
      </c>
      <c r="F32" s="7" t="b">
        <v>1</v>
      </c>
    </row>
    <row r="33" spans="1:6" x14ac:dyDescent="0.35">
      <c r="A33" s="8">
        <v>10381</v>
      </c>
      <c r="B33" s="5" t="s">
        <v>235</v>
      </c>
      <c r="C33" s="17" t="s">
        <v>7</v>
      </c>
      <c r="D33" s="17" t="b">
        <v>1</v>
      </c>
      <c r="E33" s="17" t="b">
        <v>1</v>
      </c>
      <c r="F33" s="7" t="b">
        <v>1</v>
      </c>
    </row>
    <row r="34" spans="1:6" x14ac:dyDescent="0.35">
      <c r="A34" s="8">
        <v>10386</v>
      </c>
      <c r="B34" s="6" t="s">
        <v>236</v>
      </c>
      <c r="C34" s="17" t="s">
        <v>10</v>
      </c>
      <c r="D34" s="17" t="b">
        <v>1</v>
      </c>
      <c r="E34" s="17" t="b">
        <v>0</v>
      </c>
      <c r="F34" s="7" t="b">
        <v>1</v>
      </c>
    </row>
    <row r="35" spans="1:6" x14ac:dyDescent="0.35">
      <c r="A35" s="8">
        <v>10392</v>
      </c>
      <c r="B35" s="6" t="s">
        <v>237</v>
      </c>
      <c r="C35" s="17" t="s">
        <v>17</v>
      </c>
      <c r="D35" s="17" t="b">
        <v>1</v>
      </c>
      <c r="E35" s="17" t="b">
        <v>0</v>
      </c>
      <c r="F35" s="7" t="b">
        <v>1</v>
      </c>
    </row>
    <row r="36" spans="1:6" x14ac:dyDescent="0.35">
      <c r="A36" s="8">
        <v>10420</v>
      </c>
      <c r="B36" s="6" t="s">
        <v>238</v>
      </c>
      <c r="C36" s="17" t="s">
        <v>7</v>
      </c>
      <c r="D36" s="17" t="b">
        <v>1</v>
      </c>
      <c r="E36" s="17" t="b">
        <v>0</v>
      </c>
      <c r="F36" s="7" t="b">
        <v>1</v>
      </c>
    </row>
    <row r="37" spans="1:6" x14ac:dyDescent="0.35">
      <c r="A37" s="8">
        <v>10426</v>
      </c>
      <c r="B37" s="6" t="s">
        <v>239</v>
      </c>
      <c r="C37" s="17" t="s">
        <v>10</v>
      </c>
      <c r="D37" s="17" t="b">
        <v>1</v>
      </c>
      <c r="E37" s="17" t="b">
        <v>0</v>
      </c>
      <c r="F37" s="7" t="b">
        <v>1</v>
      </c>
    </row>
    <row r="38" spans="1:6" x14ac:dyDescent="0.35">
      <c r="A38" s="8">
        <v>10436</v>
      </c>
      <c r="B38" s="5" t="s">
        <v>240</v>
      </c>
      <c r="C38" s="17" t="s">
        <v>17</v>
      </c>
      <c r="D38" s="17" t="b">
        <v>1</v>
      </c>
      <c r="E38" s="17" t="b">
        <v>1</v>
      </c>
      <c r="F38" s="7" t="b">
        <v>1</v>
      </c>
    </row>
    <row r="39" spans="1:6" x14ac:dyDescent="0.35">
      <c r="A39" s="8">
        <v>10437</v>
      </c>
      <c r="B39" s="6" t="s">
        <v>241</v>
      </c>
      <c r="C39" s="17" t="s">
        <v>10</v>
      </c>
      <c r="D39" s="17" t="b">
        <v>1</v>
      </c>
      <c r="E39" s="17" t="b">
        <v>0</v>
      </c>
      <c r="F39" s="7" t="b">
        <v>1</v>
      </c>
    </row>
    <row r="40" spans="1:6" x14ac:dyDescent="0.35">
      <c r="A40" s="8">
        <v>10444</v>
      </c>
      <c r="B40" s="6" t="s">
        <v>242</v>
      </c>
      <c r="C40" s="17" t="s">
        <v>10</v>
      </c>
      <c r="D40" s="17" t="b">
        <v>1</v>
      </c>
      <c r="E40" s="17" t="b">
        <v>1</v>
      </c>
      <c r="F40" s="7" t="b">
        <v>1</v>
      </c>
    </row>
    <row r="41" spans="1:6" x14ac:dyDescent="0.35">
      <c r="A41" s="8">
        <v>10447</v>
      </c>
      <c r="B41" s="6" t="s">
        <v>243</v>
      </c>
      <c r="C41" s="17" t="s">
        <v>10</v>
      </c>
      <c r="D41" s="17" t="b">
        <v>1</v>
      </c>
      <c r="E41" s="17" t="b">
        <v>0</v>
      </c>
      <c r="F41" s="7" t="b">
        <v>1</v>
      </c>
    </row>
    <row r="42" spans="1:6" x14ac:dyDescent="0.35">
      <c r="A42" s="8">
        <v>10470</v>
      </c>
      <c r="B42" s="6" t="s">
        <v>244</v>
      </c>
      <c r="C42" s="17" t="s">
        <v>26</v>
      </c>
      <c r="D42" s="17" t="b">
        <v>1</v>
      </c>
      <c r="E42" s="17" t="b">
        <v>0</v>
      </c>
      <c r="F42" s="7" t="b">
        <v>1</v>
      </c>
    </row>
    <row r="43" spans="1:6" x14ac:dyDescent="0.35">
      <c r="A43" s="8">
        <v>10473</v>
      </c>
      <c r="B43" s="6" t="s">
        <v>245</v>
      </c>
      <c r="C43" s="17" t="s">
        <v>26</v>
      </c>
      <c r="D43" s="17" t="b">
        <v>1</v>
      </c>
      <c r="E43" s="17" t="b">
        <v>0</v>
      </c>
      <c r="F43" s="7" t="b">
        <v>1</v>
      </c>
    </row>
    <row r="44" spans="1:6" x14ac:dyDescent="0.35">
      <c r="A44" s="8">
        <v>10478</v>
      </c>
      <c r="B44" s="6" t="s">
        <v>246</v>
      </c>
      <c r="C44" s="17" t="s">
        <v>7</v>
      </c>
      <c r="D44" s="17" t="b">
        <v>1</v>
      </c>
      <c r="E44" s="17" t="b">
        <v>1</v>
      </c>
      <c r="F44" s="7" t="b">
        <v>1</v>
      </c>
    </row>
    <row r="46" spans="1:6" x14ac:dyDescent="0.35">
      <c r="A46" t="s">
        <v>91</v>
      </c>
      <c r="B46" s="9">
        <v>489</v>
      </c>
    </row>
    <row r="47" spans="1:6" x14ac:dyDescent="0.35">
      <c r="C47" t="b">
        <v>1</v>
      </c>
      <c r="D47">
        <f>COUNTIF(Table3[OGA 1,4 '#2 .* '#3],C47)</f>
        <v>42</v>
      </c>
      <c r="E47">
        <f>COUNTIF(Table3[manual],C47)</f>
        <v>10</v>
      </c>
      <c r="F47">
        <f>COUNTIF(Table3[ground truth data],C47)</f>
        <v>42</v>
      </c>
    </row>
    <row r="48" spans="1:6" x14ac:dyDescent="0.35">
      <c r="C48" t="b">
        <v>0</v>
      </c>
      <c r="D48">
        <f>COUNTIF(Table3[OGA 1,4 '#2 .* '#3],C48)</f>
        <v>1</v>
      </c>
      <c r="E48">
        <f>COUNTIF(Table3[manual],C48)</f>
        <v>33</v>
      </c>
      <c r="F48">
        <f>COUNTIF(Table3[ground truth data],C48)</f>
        <v>1</v>
      </c>
    </row>
    <row r="50" spans="3:6" x14ac:dyDescent="0.35">
      <c r="C50" t="s">
        <v>92</v>
      </c>
      <c r="D50">
        <f>D47+D48</f>
        <v>43</v>
      </c>
      <c r="E50">
        <f>E47+E48</f>
        <v>43</v>
      </c>
      <c r="F50">
        <f>F47+F48</f>
        <v>43</v>
      </c>
    </row>
    <row r="53" spans="3:6" x14ac:dyDescent="0.35">
      <c r="C53" t="s">
        <v>553</v>
      </c>
      <c r="D53" s="10">
        <f>D47/B46</f>
        <v>8.5889570552147243E-2</v>
      </c>
      <c r="E53" s="10">
        <f>E47/B46</f>
        <v>2.0449897750511249E-2</v>
      </c>
      <c r="F53" s="10">
        <f>F47/B46</f>
        <v>8.5889570552147243E-2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B36A-C0D9-4DE5-BABF-2C32911F3744}">
  <dimension ref="A1:F136"/>
  <sheetViews>
    <sheetView workbookViewId="0">
      <selection activeCell="D123" sqref="D123"/>
    </sheetView>
  </sheetViews>
  <sheetFormatPr defaultRowHeight="14.5" x14ac:dyDescent="0.35"/>
  <cols>
    <col min="2" max="2" width="42.81640625" customWidth="1"/>
    <col min="3" max="3" width="15.1796875" customWidth="1"/>
    <col min="4" max="4" width="16.54296875" customWidth="1"/>
    <col min="5" max="5" width="9.1796875" customWidth="1"/>
    <col min="6" max="6" width="17.453125" customWidth="1"/>
  </cols>
  <sheetData>
    <row r="1" spans="1:6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90</v>
      </c>
    </row>
    <row r="2" spans="1:6" x14ac:dyDescent="0.35">
      <c r="A2" s="6">
        <v>1</v>
      </c>
      <c r="B2" s="6" t="s">
        <v>247</v>
      </c>
      <c r="C2" s="6" t="s">
        <v>17</v>
      </c>
      <c r="D2" s="6" t="b">
        <v>1</v>
      </c>
      <c r="E2" s="6" t="b">
        <v>1</v>
      </c>
      <c r="F2" s="13" t="b">
        <v>1</v>
      </c>
    </row>
    <row r="3" spans="1:6" x14ac:dyDescent="0.35">
      <c r="A3" s="6">
        <v>2</v>
      </c>
      <c r="B3" s="6" t="s">
        <v>248</v>
      </c>
      <c r="C3" s="6" t="s">
        <v>17</v>
      </c>
      <c r="D3" s="6" t="b">
        <v>1</v>
      </c>
      <c r="E3" s="6" t="b">
        <v>0</v>
      </c>
      <c r="F3" s="6" t="b">
        <v>1</v>
      </c>
    </row>
    <row r="4" spans="1:6" x14ac:dyDescent="0.35">
      <c r="A4" s="6">
        <v>5</v>
      </c>
      <c r="B4" s="6" t="s">
        <v>249</v>
      </c>
      <c r="C4" s="6" t="s">
        <v>10</v>
      </c>
      <c r="D4" s="6" t="b">
        <v>1</v>
      </c>
      <c r="E4" s="6" t="b">
        <v>0</v>
      </c>
      <c r="F4" s="6" t="b">
        <v>1</v>
      </c>
    </row>
    <row r="5" spans="1:6" x14ac:dyDescent="0.35">
      <c r="A5" s="3">
        <v>7</v>
      </c>
      <c r="B5" s="3" t="s">
        <v>250</v>
      </c>
      <c r="C5" s="3" t="s">
        <v>26</v>
      </c>
      <c r="D5" s="3" t="b">
        <v>0</v>
      </c>
      <c r="E5" s="3" t="b">
        <v>1</v>
      </c>
      <c r="F5" s="3" t="b">
        <v>0</v>
      </c>
    </row>
    <row r="6" spans="1:6" x14ac:dyDescent="0.35">
      <c r="A6" s="6">
        <v>9</v>
      </c>
      <c r="B6" s="6" t="s">
        <v>251</v>
      </c>
      <c r="C6" s="6" t="s">
        <v>7</v>
      </c>
      <c r="D6" s="6" t="b">
        <v>0</v>
      </c>
      <c r="E6" s="6" t="b">
        <v>1</v>
      </c>
      <c r="F6" s="6" t="b">
        <v>1</v>
      </c>
    </row>
    <row r="7" spans="1:6" x14ac:dyDescent="0.35">
      <c r="A7" s="6">
        <v>10</v>
      </c>
      <c r="B7" s="6" t="s">
        <v>252</v>
      </c>
      <c r="C7" s="6" t="s">
        <v>10</v>
      </c>
      <c r="D7" s="6" t="b">
        <v>1</v>
      </c>
      <c r="E7" s="6" t="b">
        <v>1</v>
      </c>
      <c r="F7" s="13" t="b">
        <v>1</v>
      </c>
    </row>
    <row r="8" spans="1:6" x14ac:dyDescent="0.35">
      <c r="A8" s="6">
        <v>12</v>
      </c>
      <c r="B8" s="6" t="s">
        <v>253</v>
      </c>
      <c r="C8" s="6" t="s">
        <v>7</v>
      </c>
      <c r="D8" s="6" t="b">
        <v>1</v>
      </c>
      <c r="E8" s="6" t="b">
        <v>1</v>
      </c>
      <c r="F8" s="13" t="b">
        <v>1</v>
      </c>
    </row>
    <row r="9" spans="1:6" x14ac:dyDescent="0.35">
      <c r="A9" s="3">
        <v>15</v>
      </c>
      <c r="B9" s="3" t="s">
        <v>254</v>
      </c>
      <c r="C9" s="3" t="s">
        <v>7</v>
      </c>
      <c r="D9" s="3" t="b">
        <v>0</v>
      </c>
      <c r="E9" s="3" t="b">
        <v>1</v>
      </c>
      <c r="F9" s="3" t="b">
        <v>0</v>
      </c>
    </row>
    <row r="10" spans="1:6" x14ac:dyDescent="0.35">
      <c r="A10" s="6">
        <v>19</v>
      </c>
      <c r="B10" s="6" t="s">
        <v>255</v>
      </c>
      <c r="C10" s="6" t="s">
        <v>17</v>
      </c>
      <c r="D10" s="6" t="b">
        <v>1</v>
      </c>
      <c r="E10" s="6" t="b">
        <v>0</v>
      </c>
      <c r="F10" s="6" t="b">
        <v>1</v>
      </c>
    </row>
    <row r="11" spans="1:6" x14ac:dyDescent="0.35">
      <c r="A11" s="6">
        <v>20</v>
      </c>
      <c r="B11" s="6" t="s">
        <v>256</v>
      </c>
      <c r="C11" s="6" t="s">
        <v>7</v>
      </c>
      <c r="D11" s="6" t="b">
        <v>1</v>
      </c>
      <c r="E11" s="6" t="b">
        <v>0</v>
      </c>
      <c r="F11" s="6" t="b">
        <v>1</v>
      </c>
    </row>
    <row r="12" spans="1:6" x14ac:dyDescent="0.35">
      <c r="A12" s="6">
        <v>26</v>
      </c>
      <c r="B12" s="6" t="s">
        <v>257</v>
      </c>
      <c r="C12" s="6" t="s">
        <v>7</v>
      </c>
      <c r="D12" s="6" t="b">
        <v>1</v>
      </c>
      <c r="E12" s="6" t="b">
        <v>1</v>
      </c>
      <c r="F12" s="13" t="b">
        <v>1</v>
      </c>
    </row>
    <row r="13" spans="1:6" x14ac:dyDescent="0.35">
      <c r="A13" s="6">
        <v>28</v>
      </c>
      <c r="B13" s="6" t="s">
        <v>258</v>
      </c>
      <c r="C13" s="6" t="s">
        <v>7</v>
      </c>
      <c r="D13" s="6" t="b">
        <v>1</v>
      </c>
      <c r="E13" s="6" t="b">
        <v>1</v>
      </c>
      <c r="F13" s="13" t="b">
        <v>1</v>
      </c>
    </row>
    <row r="14" spans="1:6" x14ac:dyDescent="0.35">
      <c r="A14" s="2">
        <v>42</v>
      </c>
      <c r="B14" s="2" t="s">
        <v>259</v>
      </c>
      <c r="C14" s="2" t="s">
        <v>7</v>
      </c>
      <c r="D14" s="2" t="b">
        <v>0</v>
      </c>
      <c r="E14" s="2" t="b">
        <v>1</v>
      </c>
      <c r="F14" s="3" t="b">
        <v>0</v>
      </c>
    </row>
    <row r="15" spans="1:6" x14ac:dyDescent="0.35">
      <c r="A15" s="6">
        <v>51</v>
      </c>
      <c r="B15" s="6" t="s">
        <v>260</v>
      </c>
      <c r="C15" s="6" t="s">
        <v>7</v>
      </c>
      <c r="D15" s="6" t="b">
        <v>1</v>
      </c>
      <c r="E15" s="6" t="b">
        <v>1</v>
      </c>
      <c r="F15" s="13" t="b">
        <v>1</v>
      </c>
    </row>
    <row r="16" spans="1:6" x14ac:dyDescent="0.35">
      <c r="A16" s="6">
        <v>54</v>
      </c>
      <c r="B16" s="6" t="s">
        <v>261</v>
      </c>
      <c r="C16" s="6" t="s">
        <v>7</v>
      </c>
      <c r="D16" s="6" t="b">
        <v>1</v>
      </c>
      <c r="E16" s="6" t="b">
        <v>1</v>
      </c>
      <c r="F16" s="13" t="b">
        <v>1</v>
      </c>
    </row>
    <row r="17" spans="1:6" x14ac:dyDescent="0.35">
      <c r="A17" s="6">
        <v>58</v>
      </c>
      <c r="B17" s="6" t="s">
        <v>262</v>
      </c>
      <c r="C17" s="6" t="s">
        <v>17</v>
      </c>
      <c r="D17" s="6" t="b">
        <v>1</v>
      </c>
      <c r="E17" s="6" t="b">
        <v>1</v>
      </c>
      <c r="F17" s="13" t="b">
        <v>1</v>
      </c>
    </row>
    <row r="18" spans="1:6" x14ac:dyDescent="0.35">
      <c r="A18" s="6">
        <v>59</v>
      </c>
      <c r="B18" s="6" t="s">
        <v>263</v>
      </c>
      <c r="C18" s="6" t="s">
        <v>10</v>
      </c>
      <c r="D18" s="6" t="b">
        <v>1</v>
      </c>
      <c r="E18" s="6" t="b">
        <v>1</v>
      </c>
      <c r="F18" s="13" t="b">
        <v>1</v>
      </c>
    </row>
    <row r="19" spans="1:6" x14ac:dyDescent="0.35">
      <c r="A19" s="3">
        <v>74</v>
      </c>
      <c r="B19" s="3" t="s">
        <v>264</v>
      </c>
      <c r="C19" s="3" t="s">
        <v>31</v>
      </c>
      <c r="D19" s="3" t="b">
        <v>0</v>
      </c>
      <c r="E19" s="3" t="b">
        <v>1</v>
      </c>
      <c r="F19" s="3" t="b">
        <v>0</v>
      </c>
    </row>
    <row r="20" spans="1:6" x14ac:dyDescent="0.35">
      <c r="A20" s="6">
        <v>75</v>
      </c>
      <c r="B20" s="6" t="s">
        <v>265</v>
      </c>
      <c r="C20" s="6" t="s">
        <v>7</v>
      </c>
      <c r="D20" s="6" t="b">
        <v>1</v>
      </c>
      <c r="E20" s="6" t="b">
        <v>0</v>
      </c>
      <c r="F20" s="6" t="b">
        <v>1</v>
      </c>
    </row>
    <row r="21" spans="1:6" x14ac:dyDescent="0.35">
      <c r="A21" s="6">
        <v>90</v>
      </c>
      <c r="B21" s="6" t="s">
        <v>266</v>
      </c>
      <c r="C21" s="6" t="s">
        <v>26</v>
      </c>
      <c r="D21" s="6" t="b">
        <v>0</v>
      </c>
      <c r="E21" s="6" t="b">
        <v>1</v>
      </c>
      <c r="F21" s="6" t="b">
        <v>1</v>
      </c>
    </row>
    <row r="22" spans="1:6" x14ac:dyDescent="0.35">
      <c r="A22" s="6">
        <v>105</v>
      </c>
      <c r="B22" s="6" t="s">
        <v>267</v>
      </c>
      <c r="C22" s="6" t="s">
        <v>31</v>
      </c>
      <c r="D22" s="6" t="b">
        <v>1</v>
      </c>
      <c r="E22" s="6" t="b">
        <v>1</v>
      </c>
      <c r="F22" s="13" t="b">
        <v>1</v>
      </c>
    </row>
    <row r="23" spans="1:6" x14ac:dyDescent="0.35">
      <c r="A23" s="6">
        <v>109</v>
      </c>
      <c r="B23" s="6" t="s">
        <v>268</v>
      </c>
      <c r="C23" s="6" t="s">
        <v>10</v>
      </c>
      <c r="D23" s="6" t="b">
        <v>1</v>
      </c>
      <c r="E23" s="6" t="b">
        <v>1</v>
      </c>
      <c r="F23" s="13" t="b">
        <v>1</v>
      </c>
    </row>
    <row r="24" spans="1:6" x14ac:dyDescent="0.35">
      <c r="A24" s="6">
        <v>119</v>
      </c>
      <c r="B24" s="6" t="s">
        <v>269</v>
      </c>
      <c r="C24" s="6" t="s">
        <v>26</v>
      </c>
      <c r="D24" s="6" t="b">
        <v>1</v>
      </c>
      <c r="E24" s="6" t="b">
        <v>0</v>
      </c>
      <c r="F24" s="6" t="b">
        <v>1</v>
      </c>
    </row>
    <row r="25" spans="1:6" x14ac:dyDescent="0.35">
      <c r="A25" s="6">
        <v>125</v>
      </c>
      <c r="B25" s="6" t="s">
        <v>270</v>
      </c>
      <c r="C25" s="6" t="s">
        <v>42</v>
      </c>
      <c r="D25" s="6" t="b">
        <v>1</v>
      </c>
      <c r="E25" s="6" t="b">
        <v>1</v>
      </c>
      <c r="F25" s="13" t="b">
        <v>1</v>
      </c>
    </row>
    <row r="26" spans="1:6" x14ac:dyDescent="0.35">
      <c r="A26" s="6">
        <v>127</v>
      </c>
      <c r="B26" s="6" t="s">
        <v>271</v>
      </c>
      <c r="C26" s="6" t="s">
        <v>17</v>
      </c>
      <c r="D26" s="6" t="b">
        <v>1</v>
      </c>
      <c r="E26" s="6" t="b">
        <v>0</v>
      </c>
      <c r="F26" s="6" t="b">
        <v>1</v>
      </c>
    </row>
    <row r="27" spans="1:6" x14ac:dyDescent="0.35">
      <c r="A27" s="6">
        <v>131</v>
      </c>
      <c r="B27" s="6" t="s">
        <v>272</v>
      </c>
      <c r="C27" s="6" t="s">
        <v>7</v>
      </c>
      <c r="D27" s="6" t="b">
        <v>0</v>
      </c>
      <c r="E27" s="6" t="b">
        <v>1</v>
      </c>
      <c r="F27" s="6" t="b">
        <v>1</v>
      </c>
    </row>
    <row r="28" spans="1:6" x14ac:dyDescent="0.35">
      <c r="A28" s="6">
        <v>137</v>
      </c>
      <c r="B28" s="6" t="s">
        <v>273</v>
      </c>
      <c r="C28" s="6" t="s">
        <v>17</v>
      </c>
      <c r="D28" s="6" t="b">
        <v>1</v>
      </c>
      <c r="E28" s="6" t="b">
        <v>0</v>
      </c>
      <c r="F28" s="6" t="b">
        <v>1</v>
      </c>
    </row>
    <row r="29" spans="1:6" x14ac:dyDescent="0.35">
      <c r="A29" s="6">
        <v>138</v>
      </c>
      <c r="B29" s="6" t="s">
        <v>274</v>
      </c>
      <c r="C29" s="6" t="s">
        <v>42</v>
      </c>
      <c r="D29" s="6" t="b">
        <v>1</v>
      </c>
      <c r="E29" s="6" t="b">
        <v>0</v>
      </c>
      <c r="F29" s="6" t="b">
        <v>1</v>
      </c>
    </row>
    <row r="30" spans="1:6" x14ac:dyDescent="0.35">
      <c r="A30" s="6">
        <v>140</v>
      </c>
      <c r="B30" s="6" t="s">
        <v>275</v>
      </c>
      <c r="C30" s="6" t="s">
        <v>17</v>
      </c>
      <c r="D30" s="6" t="b">
        <v>1</v>
      </c>
      <c r="E30" s="6" t="b">
        <v>0</v>
      </c>
      <c r="F30" s="6" t="b">
        <v>1</v>
      </c>
    </row>
    <row r="31" spans="1:6" x14ac:dyDescent="0.35">
      <c r="A31" s="3">
        <v>145</v>
      </c>
      <c r="B31" s="3" t="s">
        <v>276</v>
      </c>
      <c r="C31" s="3" t="s">
        <v>17</v>
      </c>
      <c r="D31" s="3" t="b">
        <v>1</v>
      </c>
      <c r="E31" s="3" t="b">
        <v>0</v>
      </c>
      <c r="F31" s="3" t="b">
        <v>0</v>
      </c>
    </row>
    <row r="32" spans="1:6" x14ac:dyDescent="0.35">
      <c r="A32" s="6">
        <v>147</v>
      </c>
      <c r="B32" s="6" t="s">
        <v>277</v>
      </c>
      <c r="C32" s="6" t="s">
        <v>26</v>
      </c>
      <c r="D32" s="6" t="b">
        <v>1</v>
      </c>
      <c r="E32" s="6" t="b">
        <v>0</v>
      </c>
      <c r="F32" s="6" t="b">
        <v>1</v>
      </c>
    </row>
    <row r="33" spans="1:6" x14ac:dyDescent="0.35">
      <c r="A33" s="3">
        <v>154</v>
      </c>
      <c r="B33" s="3" t="s">
        <v>278</v>
      </c>
      <c r="C33" s="3" t="s">
        <v>7</v>
      </c>
      <c r="D33" s="3" t="b">
        <v>0</v>
      </c>
      <c r="E33" s="3" t="b">
        <v>1</v>
      </c>
      <c r="F33" s="3" t="b">
        <v>0</v>
      </c>
    </row>
    <row r="34" spans="1:6" x14ac:dyDescent="0.35">
      <c r="A34" s="2">
        <v>163</v>
      </c>
      <c r="B34" s="2" t="s">
        <v>279</v>
      </c>
      <c r="C34" s="2" t="s">
        <v>7</v>
      </c>
      <c r="D34" s="2" t="b">
        <v>0</v>
      </c>
      <c r="E34" s="2" t="b">
        <v>1</v>
      </c>
      <c r="F34" s="3" t="b">
        <v>0</v>
      </c>
    </row>
    <row r="35" spans="1:6" x14ac:dyDescent="0.35">
      <c r="A35" s="6">
        <v>166</v>
      </c>
      <c r="B35" s="6" t="s">
        <v>280</v>
      </c>
      <c r="C35" s="6" t="s">
        <v>7</v>
      </c>
      <c r="D35" s="6" t="b">
        <v>0</v>
      </c>
      <c r="E35" s="6" t="b">
        <v>1</v>
      </c>
      <c r="F35" s="6" t="b">
        <v>1</v>
      </c>
    </row>
    <row r="36" spans="1:6" x14ac:dyDescent="0.35">
      <c r="A36" s="6">
        <v>179</v>
      </c>
      <c r="B36" s="6" t="s">
        <v>281</v>
      </c>
      <c r="C36" s="6" t="s">
        <v>7</v>
      </c>
      <c r="D36" s="6" t="b">
        <v>0</v>
      </c>
      <c r="E36" s="6" t="b">
        <v>1</v>
      </c>
      <c r="F36" s="6" t="b">
        <v>1</v>
      </c>
    </row>
    <row r="37" spans="1:6" x14ac:dyDescent="0.35">
      <c r="A37" s="6">
        <v>186</v>
      </c>
      <c r="B37" s="6" t="s">
        <v>282</v>
      </c>
      <c r="C37" s="6" t="s">
        <v>7</v>
      </c>
      <c r="D37" s="6" t="b">
        <v>1</v>
      </c>
      <c r="E37" s="6" t="b">
        <v>0</v>
      </c>
      <c r="F37" s="6" t="b">
        <v>1</v>
      </c>
    </row>
    <row r="38" spans="1:6" x14ac:dyDescent="0.35">
      <c r="A38" s="6">
        <v>190</v>
      </c>
      <c r="B38" s="6" t="s">
        <v>283</v>
      </c>
      <c r="C38" s="6" t="s">
        <v>7</v>
      </c>
      <c r="D38" s="6" t="b">
        <v>1</v>
      </c>
      <c r="E38" s="6" t="b">
        <v>0</v>
      </c>
      <c r="F38" s="6" t="b">
        <v>1</v>
      </c>
    </row>
    <row r="39" spans="1:6" x14ac:dyDescent="0.35">
      <c r="A39" s="6">
        <v>197</v>
      </c>
      <c r="B39" s="6" t="s">
        <v>284</v>
      </c>
      <c r="C39" s="6" t="s">
        <v>31</v>
      </c>
      <c r="D39" s="6" t="b">
        <v>1</v>
      </c>
      <c r="E39" s="6" t="b">
        <v>1</v>
      </c>
      <c r="F39" s="13" t="b">
        <v>1</v>
      </c>
    </row>
    <row r="40" spans="1:6" x14ac:dyDescent="0.35">
      <c r="A40" s="2">
        <v>199</v>
      </c>
      <c r="B40" s="2" t="s">
        <v>285</v>
      </c>
      <c r="C40" s="2" t="s">
        <v>31</v>
      </c>
      <c r="D40" s="2" t="b">
        <v>1</v>
      </c>
      <c r="E40" s="2" t="b">
        <v>0</v>
      </c>
      <c r="F40" s="3" t="b">
        <v>0</v>
      </c>
    </row>
    <row r="41" spans="1:6" x14ac:dyDescent="0.35">
      <c r="A41" s="6">
        <v>210</v>
      </c>
      <c r="B41" s="6" t="s">
        <v>286</v>
      </c>
      <c r="C41" s="6" t="s">
        <v>17</v>
      </c>
      <c r="D41" s="6" t="b">
        <v>1</v>
      </c>
      <c r="E41" s="6" t="b">
        <v>1</v>
      </c>
      <c r="F41" s="13" t="b">
        <v>1</v>
      </c>
    </row>
    <row r="42" spans="1:6" x14ac:dyDescent="0.35">
      <c r="A42" s="6">
        <v>217</v>
      </c>
      <c r="B42" s="6" t="s">
        <v>287</v>
      </c>
      <c r="C42" s="6" t="s">
        <v>17</v>
      </c>
      <c r="D42" s="6" t="b">
        <v>1</v>
      </c>
      <c r="E42" s="6" t="b">
        <v>1</v>
      </c>
      <c r="F42" s="13" t="b">
        <v>1</v>
      </c>
    </row>
    <row r="43" spans="1:6" x14ac:dyDescent="0.35">
      <c r="A43" s="6">
        <v>226</v>
      </c>
      <c r="B43" s="6" t="s">
        <v>288</v>
      </c>
      <c r="C43" s="6" t="s">
        <v>7</v>
      </c>
      <c r="D43" s="6" t="b">
        <v>1</v>
      </c>
      <c r="E43" s="6" t="b">
        <v>1</v>
      </c>
      <c r="F43" s="13" t="b">
        <v>1</v>
      </c>
    </row>
    <row r="44" spans="1:6" x14ac:dyDescent="0.35">
      <c r="A44" s="6">
        <v>229</v>
      </c>
      <c r="B44" s="6" t="s">
        <v>289</v>
      </c>
      <c r="C44" s="6" t="s">
        <v>17</v>
      </c>
      <c r="D44" s="6" t="b">
        <v>1</v>
      </c>
      <c r="E44" s="6" t="b">
        <v>1</v>
      </c>
      <c r="F44" s="13" t="b">
        <v>1</v>
      </c>
    </row>
    <row r="45" spans="1:6" x14ac:dyDescent="0.35">
      <c r="A45" s="6">
        <v>233</v>
      </c>
      <c r="B45" s="6" t="s">
        <v>290</v>
      </c>
      <c r="C45" s="6" t="s">
        <v>31</v>
      </c>
      <c r="D45" s="6" t="b">
        <v>1</v>
      </c>
      <c r="E45" s="6" t="b">
        <v>0</v>
      </c>
      <c r="F45" s="6" t="b">
        <v>1</v>
      </c>
    </row>
    <row r="46" spans="1:6" x14ac:dyDescent="0.35">
      <c r="A46" s="6">
        <v>234</v>
      </c>
      <c r="B46" s="6" t="s">
        <v>291</v>
      </c>
      <c r="C46" s="6" t="s">
        <v>17</v>
      </c>
      <c r="D46" s="6" t="b">
        <v>1</v>
      </c>
      <c r="E46" s="6" t="b">
        <v>1</v>
      </c>
      <c r="F46" s="13" t="b">
        <v>1</v>
      </c>
    </row>
    <row r="47" spans="1:6" x14ac:dyDescent="0.35">
      <c r="A47" s="6">
        <v>236</v>
      </c>
      <c r="B47" s="6" t="s">
        <v>292</v>
      </c>
      <c r="C47" s="6" t="s">
        <v>17</v>
      </c>
      <c r="D47" s="6" t="b">
        <v>0</v>
      </c>
      <c r="E47" s="6" t="b">
        <v>1</v>
      </c>
      <c r="F47" s="6" t="b">
        <v>1</v>
      </c>
    </row>
    <row r="48" spans="1:6" x14ac:dyDescent="0.35">
      <c r="A48" s="6">
        <v>244</v>
      </c>
      <c r="B48" s="6" t="s">
        <v>293</v>
      </c>
      <c r="C48" s="6" t="s">
        <v>17</v>
      </c>
      <c r="D48" s="6" t="b">
        <v>1</v>
      </c>
      <c r="E48" s="6" t="b">
        <v>0</v>
      </c>
      <c r="F48" s="6" t="b">
        <v>1</v>
      </c>
    </row>
    <row r="49" spans="1:6" x14ac:dyDescent="0.35">
      <c r="A49" s="6">
        <v>252</v>
      </c>
      <c r="B49" s="6" t="s">
        <v>294</v>
      </c>
      <c r="C49" s="6" t="s">
        <v>7</v>
      </c>
      <c r="D49" s="6" t="b">
        <v>1</v>
      </c>
      <c r="E49" s="6" t="b">
        <v>1</v>
      </c>
      <c r="F49" s="13" t="b">
        <v>1</v>
      </c>
    </row>
    <row r="50" spans="1:6" x14ac:dyDescent="0.35">
      <c r="A50" s="6">
        <v>259</v>
      </c>
      <c r="B50" s="6" t="s">
        <v>295</v>
      </c>
      <c r="C50" s="6" t="s">
        <v>7</v>
      </c>
      <c r="D50" s="6" t="b">
        <v>1</v>
      </c>
      <c r="E50" s="6" t="b">
        <v>1</v>
      </c>
      <c r="F50" s="13" t="b">
        <v>1</v>
      </c>
    </row>
    <row r="51" spans="1:6" x14ac:dyDescent="0.35">
      <c r="A51" s="6">
        <v>261</v>
      </c>
      <c r="B51" s="6" t="s">
        <v>296</v>
      </c>
      <c r="C51" s="6" t="s">
        <v>17</v>
      </c>
      <c r="D51" s="6" t="b">
        <v>1</v>
      </c>
      <c r="E51" s="6" t="b">
        <v>0</v>
      </c>
      <c r="F51" s="6" t="b">
        <v>1</v>
      </c>
    </row>
    <row r="52" spans="1:6" x14ac:dyDescent="0.35">
      <c r="A52" s="6">
        <v>268</v>
      </c>
      <c r="B52" s="6" t="s">
        <v>297</v>
      </c>
      <c r="C52" s="6" t="s">
        <v>10</v>
      </c>
      <c r="D52" s="6" t="b">
        <v>1</v>
      </c>
      <c r="E52" s="6" t="b">
        <v>1</v>
      </c>
      <c r="F52" s="13" t="b">
        <v>1</v>
      </c>
    </row>
    <row r="53" spans="1:6" x14ac:dyDescent="0.35">
      <c r="A53" s="6">
        <v>271</v>
      </c>
      <c r="B53" s="6" t="s">
        <v>298</v>
      </c>
      <c r="C53" s="6" t="s">
        <v>7</v>
      </c>
      <c r="D53" s="6" t="b">
        <v>1</v>
      </c>
      <c r="E53" s="6" t="b">
        <v>1</v>
      </c>
      <c r="F53" s="13" t="b">
        <v>1</v>
      </c>
    </row>
    <row r="54" spans="1:6" x14ac:dyDescent="0.35">
      <c r="A54" s="6">
        <v>277</v>
      </c>
      <c r="B54" s="6" t="s">
        <v>299</v>
      </c>
      <c r="C54" s="6" t="s">
        <v>7</v>
      </c>
      <c r="D54" s="6" t="b">
        <v>1</v>
      </c>
      <c r="E54" s="6" t="b">
        <v>0</v>
      </c>
      <c r="F54" s="6" t="b">
        <v>1</v>
      </c>
    </row>
    <row r="55" spans="1:6" x14ac:dyDescent="0.35">
      <c r="A55" s="6">
        <v>297</v>
      </c>
      <c r="B55" s="6" t="s">
        <v>300</v>
      </c>
      <c r="C55" s="6" t="s">
        <v>7</v>
      </c>
      <c r="D55" s="6" t="b">
        <v>1</v>
      </c>
      <c r="E55" s="6" t="b">
        <v>1</v>
      </c>
      <c r="F55" s="13" t="b">
        <v>1</v>
      </c>
    </row>
    <row r="56" spans="1:6" x14ac:dyDescent="0.35">
      <c r="A56" s="6">
        <v>301</v>
      </c>
      <c r="B56" s="6" t="s">
        <v>301</v>
      </c>
      <c r="C56" s="6" t="s">
        <v>17</v>
      </c>
      <c r="D56" s="6" t="b">
        <v>1</v>
      </c>
      <c r="E56" s="6" t="b">
        <v>1</v>
      </c>
      <c r="F56" s="13" t="b">
        <v>1</v>
      </c>
    </row>
    <row r="57" spans="1:6" x14ac:dyDescent="0.35">
      <c r="A57" s="3">
        <v>316</v>
      </c>
      <c r="B57" s="3" t="s">
        <v>302</v>
      </c>
      <c r="C57" s="3" t="s">
        <v>7</v>
      </c>
      <c r="D57" s="3" t="b">
        <v>0</v>
      </c>
      <c r="E57" s="3" t="b">
        <v>1</v>
      </c>
      <c r="F57" s="3" t="b">
        <v>0</v>
      </c>
    </row>
    <row r="58" spans="1:6" x14ac:dyDescent="0.35">
      <c r="A58" s="6">
        <v>323</v>
      </c>
      <c r="B58" s="6" t="s">
        <v>303</v>
      </c>
      <c r="C58" s="6" t="s">
        <v>10</v>
      </c>
      <c r="D58" s="6" t="b">
        <v>1</v>
      </c>
      <c r="E58" s="6" t="b">
        <v>1</v>
      </c>
      <c r="F58" s="13" t="b">
        <v>1</v>
      </c>
    </row>
    <row r="59" spans="1:6" x14ac:dyDescent="0.35">
      <c r="A59" s="6">
        <v>325</v>
      </c>
      <c r="B59" s="6" t="s">
        <v>304</v>
      </c>
      <c r="C59" s="6" t="s">
        <v>10</v>
      </c>
      <c r="D59" s="6" t="b">
        <v>1</v>
      </c>
      <c r="E59" s="6" t="b">
        <v>0</v>
      </c>
      <c r="F59" s="6" t="b">
        <v>1</v>
      </c>
    </row>
    <row r="60" spans="1:6" x14ac:dyDescent="0.35">
      <c r="A60" s="6">
        <v>327</v>
      </c>
      <c r="B60" s="6" t="s">
        <v>305</v>
      </c>
      <c r="C60" s="6" t="s">
        <v>7</v>
      </c>
      <c r="D60" s="6" t="b">
        <v>1</v>
      </c>
      <c r="E60" s="6" t="b">
        <v>0</v>
      </c>
      <c r="F60" s="6" t="b">
        <v>1</v>
      </c>
    </row>
    <row r="61" spans="1:6" x14ac:dyDescent="0.35">
      <c r="A61" s="6">
        <v>331</v>
      </c>
      <c r="B61" s="6" t="s">
        <v>306</v>
      </c>
      <c r="C61" s="6" t="s">
        <v>10</v>
      </c>
      <c r="D61" s="6" t="b">
        <v>1</v>
      </c>
      <c r="E61" s="6" t="b">
        <v>0</v>
      </c>
      <c r="F61" s="6" t="b">
        <v>1</v>
      </c>
    </row>
    <row r="62" spans="1:6" x14ac:dyDescent="0.35">
      <c r="A62" s="6">
        <v>336</v>
      </c>
      <c r="B62" s="6" t="s">
        <v>307</v>
      </c>
      <c r="C62" s="6" t="s">
        <v>10</v>
      </c>
      <c r="D62" s="6" t="b">
        <v>1</v>
      </c>
      <c r="E62" s="6" t="b">
        <v>1</v>
      </c>
      <c r="F62" s="13" t="b">
        <v>1</v>
      </c>
    </row>
    <row r="63" spans="1:6" x14ac:dyDescent="0.35">
      <c r="A63" s="6">
        <v>339</v>
      </c>
      <c r="B63" s="6" t="s">
        <v>308</v>
      </c>
      <c r="C63" s="6" t="s">
        <v>7</v>
      </c>
      <c r="D63" s="6" t="b">
        <v>0</v>
      </c>
      <c r="E63" s="6" t="b">
        <v>1</v>
      </c>
      <c r="F63" s="6" t="b">
        <v>1</v>
      </c>
    </row>
    <row r="64" spans="1:6" x14ac:dyDescent="0.35">
      <c r="A64" s="6">
        <v>340</v>
      </c>
      <c r="B64" s="6" t="s">
        <v>309</v>
      </c>
      <c r="C64" s="6" t="s">
        <v>26</v>
      </c>
      <c r="D64" s="6" t="b">
        <v>0</v>
      </c>
      <c r="E64" s="6" t="b">
        <v>1</v>
      </c>
      <c r="F64" s="6" t="b">
        <v>1</v>
      </c>
    </row>
    <row r="65" spans="1:6" x14ac:dyDescent="0.35">
      <c r="A65" s="6">
        <v>344</v>
      </c>
      <c r="B65" s="6" t="s">
        <v>310</v>
      </c>
      <c r="C65" s="6" t="s">
        <v>17</v>
      </c>
      <c r="D65" s="6" t="b">
        <v>1</v>
      </c>
      <c r="E65" s="6" t="b">
        <v>1</v>
      </c>
      <c r="F65" s="13" t="b">
        <v>1</v>
      </c>
    </row>
    <row r="66" spans="1:6" x14ac:dyDescent="0.35">
      <c r="A66" s="6">
        <v>349</v>
      </c>
      <c r="B66" s="6" t="s">
        <v>311</v>
      </c>
      <c r="C66" s="6" t="s">
        <v>17</v>
      </c>
      <c r="D66" s="6" t="b">
        <v>1</v>
      </c>
      <c r="E66" s="6" t="b">
        <v>1</v>
      </c>
      <c r="F66" s="13" t="b">
        <v>1</v>
      </c>
    </row>
    <row r="67" spans="1:6" x14ac:dyDescent="0.35">
      <c r="A67" s="3">
        <v>353</v>
      </c>
      <c r="B67" s="3" t="s">
        <v>312</v>
      </c>
      <c r="C67" s="3" t="s">
        <v>26</v>
      </c>
      <c r="D67" s="3" t="b">
        <v>1</v>
      </c>
      <c r="E67" s="3" t="b">
        <v>0</v>
      </c>
      <c r="F67" s="3" t="b">
        <v>0</v>
      </c>
    </row>
    <row r="68" spans="1:6" x14ac:dyDescent="0.35">
      <c r="A68" s="6">
        <v>374</v>
      </c>
      <c r="B68" s="6" t="s">
        <v>313</v>
      </c>
      <c r="C68" s="6" t="s">
        <v>17</v>
      </c>
      <c r="D68" s="6" t="b">
        <v>1</v>
      </c>
      <c r="E68" s="6" t="b">
        <v>1</v>
      </c>
      <c r="F68" s="13" t="b">
        <v>1</v>
      </c>
    </row>
    <row r="69" spans="1:6" x14ac:dyDescent="0.35">
      <c r="A69" s="6">
        <v>375</v>
      </c>
      <c r="B69" s="6" t="s">
        <v>314</v>
      </c>
      <c r="C69" s="6" t="s">
        <v>7</v>
      </c>
      <c r="D69" s="6" t="b">
        <v>1</v>
      </c>
      <c r="E69" s="6" t="b">
        <v>0</v>
      </c>
      <c r="F69" s="6" t="b">
        <v>1</v>
      </c>
    </row>
    <row r="70" spans="1:6" x14ac:dyDescent="0.35">
      <c r="A70" s="6">
        <v>381</v>
      </c>
      <c r="B70" s="6" t="s">
        <v>315</v>
      </c>
      <c r="C70" s="6" t="s">
        <v>10</v>
      </c>
      <c r="D70" s="6" t="b">
        <v>0</v>
      </c>
      <c r="E70" s="6" t="b">
        <v>1</v>
      </c>
      <c r="F70" s="6" t="b">
        <v>1</v>
      </c>
    </row>
    <row r="71" spans="1:6" x14ac:dyDescent="0.35">
      <c r="A71" s="6">
        <v>384</v>
      </c>
      <c r="B71" s="6" t="s">
        <v>316</v>
      </c>
      <c r="C71" s="6" t="s">
        <v>10</v>
      </c>
      <c r="D71" s="6" t="b">
        <v>0</v>
      </c>
      <c r="E71" s="6" t="b">
        <v>1</v>
      </c>
      <c r="F71" s="6" t="b">
        <v>1</v>
      </c>
    </row>
    <row r="72" spans="1:6" x14ac:dyDescent="0.35">
      <c r="A72" s="6">
        <v>387</v>
      </c>
      <c r="B72" s="6" t="s">
        <v>317</v>
      </c>
      <c r="C72" s="6" t="s">
        <v>7</v>
      </c>
      <c r="D72" s="6" t="b">
        <v>1</v>
      </c>
      <c r="E72" s="6" t="b">
        <v>1</v>
      </c>
      <c r="F72" s="13" t="b">
        <v>1</v>
      </c>
    </row>
    <row r="73" spans="1:6" x14ac:dyDescent="0.35">
      <c r="A73" s="6">
        <v>390</v>
      </c>
      <c r="B73" s="6" t="s">
        <v>318</v>
      </c>
      <c r="C73" s="6" t="s">
        <v>17</v>
      </c>
      <c r="D73" s="6" t="b">
        <v>1</v>
      </c>
      <c r="E73" s="6" t="b">
        <v>0</v>
      </c>
      <c r="F73" s="6" t="b">
        <v>1</v>
      </c>
    </row>
    <row r="74" spans="1:6" x14ac:dyDescent="0.35">
      <c r="A74" s="6">
        <v>396</v>
      </c>
      <c r="B74" s="6" t="s">
        <v>319</v>
      </c>
      <c r="C74" s="6" t="s">
        <v>7</v>
      </c>
      <c r="D74" s="6" t="b">
        <v>1</v>
      </c>
      <c r="E74" s="6" t="b">
        <v>1</v>
      </c>
      <c r="F74" s="13" t="b">
        <v>1</v>
      </c>
    </row>
    <row r="75" spans="1:6" x14ac:dyDescent="0.35">
      <c r="A75" s="6">
        <v>401</v>
      </c>
      <c r="B75" s="6" t="s">
        <v>320</v>
      </c>
      <c r="C75" s="6" t="s">
        <v>17</v>
      </c>
      <c r="D75" s="6" t="b">
        <v>0</v>
      </c>
      <c r="E75" s="6" t="b">
        <v>1</v>
      </c>
      <c r="F75" s="6" t="b">
        <v>1</v>
      </c>
    </row>
    <row r="76" spans="1:6" x14ac:dyDescent="0.35">
      <c r="A76" s="6">
        <v>414</v>
      </c>
      <c r="B76" s="6" t="s">
        <v>321</v>
      </c>
      <c r="C76" s="6" t="s">
        <v>10</v>
      </c>
      <c r="D76" s="6" t="b">
        <v>0</v>
      </c>
      <c r="E76" s="6" t="b">
        <v>1</v>
      </c>
      <c r="F76" s="6" t="b">
        <v>1</v>
      </c>
    </row>
    <row r="77" spans="1:6" x14ac:dyDescent="0.35">
      <c r="A77" s="6">
        <v>419</v>
      </c>
      <c r="B77" s="6" t="s">
        <v>322</v>
      </c>
      <c r="C77" s="6" t="s">
        <v>7</v>
      </c>
      <c r="D77" s="6" t="b">
        <v>1</v>
      </c>
      <c r="E77" s="6" t="b">
        <v>0</v>
      </c>
      <c r="F77" s="6" t="b">
        <v>1</v>
      </c>
    </row>
    <row r="78" spans="1:6" x14ac:dyDescent="0.35">
      <c r="A78" s="6">
        <v>431</v>
      </c>
      <c r="B78" s="6" t="s">
        <v>323</v>
      </c>
      <c r="C78" s="6" t="s">
        <v>7</v>
      </c>
      <c r="D78" s="6" t="b">
        <v>1</v>
      </c>
      <c r="E78" s="6" t="b">
        <v>0</v>
      </c>
      <c r="F78" s="6" t="b">
        <v>1</v>
      </c>
    </row>
    <row r="79" spans="1:6" x14ac:dyDescent="0.35">
      <c r="A79" s="6">
        <v>432</v>
      </c>
      <c r="B79" s="6" t="s">
        <v>324</v>
      </c>
      <c r="C79" s="6" t="s">
        <v>7</v>
      </c>
      <c r="D79" s="6" t="b">
        <v>1</v>
      </c>
      <c r="E79" s="6" t="b">
        <v>0</v>
      </c>
      <c r="F79" s="6" t="b">
        <v>1</v>
      </c>
    </row>
    <row r="80" spans="1:6" x14ac:dyDescent="0.35">
      <c r="A80" s="6">
        <v>435</v>
      </c>
      <c r="B80" s="6" t="s">
        <v>325</v>
      </c>
      <c r="C80" s="6" t="s">
        <v>42</v>
      </c>
      <c r="D80" s="6" t="b">
        <v>1</v>
      </c>
      <c r="E80" s="6" t="b">
        <v>1</v>
      </c>
      <c r="F80" s="13" t="b">
        <v>1</v>
      </c>
    </row>
    <row r="81" spans="1:6" x14ac:dyDescent="0.35">
      <c r="A81" s="3">
        <v>441</v>
      </c>
      <c r="B81" s="3" t="s">
        <v>326</v>
      </c>
      <c r="C81" s="3" t="s">
        <v>10</v>
      </c>
      <c r="D81" s="3" t="b">
        <v>0</v>
      </c>
      <c r="E81" s="3" t="b">
        <v>1</v>
      </c>
      <c r="F81" s="3" t="b">
        <v>0</v>
      </c>
    </row>
    <row r="82" spans="1:6" x14ac:dyDescent="0.35">
      <c r="A82" s="6">
        <v>443</v>
      </c>
      <c r="B82" s="6" t="s">
        <v>327</v>
      </c>
      <c r="C82" s="6" t="s">
        <v>7</v>
      </c>
      <c r="D82" s="6" t="b">
        <v>1</v>
      </c>
      <c r="E82" s="6" t="b">
        <v>1</v>
      </c>
      <c r="F82" s="13" t="b">
        <v>1</v>
      </c>
    </row>
    <row r="83" spans="1:6" x14ac:dyDescent="0.35">
      <c r="A83" s="6">
        <v>448</v>
      </c>
      <c r="B83" s="6" t="s">
        <v>328</v>
      </c>
      <c r="C83" s="6" t="s">
        <v>17</v>
      </c>
      <c r="D83" s="6" t="b">
        <v>0</v>
      </c>
      <c r="E83" s="6" t="b">
        <v>1</v>
      </c>
      <c r="F83" s="6" t="b">
        <v>1</v>
      </c>
    </row>
    <row r="84" spans="1:6" x14ac:dyDescent="0.35">
      <c r="A84" s="6">
        <v>451</v>
      </c>
      <c r="B84" s="6" t="s">
        <v>329</v>
      </c>
      <c r="C84" s="6" t="s">
        <v>26</v>
      </c>
      <c r="D84" s="6" t="b">
        <v>1</v>
      </c>
      <c r="E84" s="6" t="b">
        <v>0</v>
      </c>
      <c r="F84" s="6" t="b">
        <v>1</v>
      </c>
    </row>
    <row r="85" spans="1:6" x14ac:dyDescent="0.35">
      <c r="A85" s="6">
        <v>453</v>
      </c>
      <c r="B85" s="6" t="s">
        <v>330</v>
      </c>
      <c r="C85" s="6" t="s">
        <v>17</v>
      </c>
      <c r="D85" s="6" t="b">
        <v>0</v>
      </c>
      <c r="E85" s="6" t="b">
        <v>1</v>
      </c>
      <c r="F85" s="6" t="b">
        <v>1</v>
      </c>
    </row>
    <row r="86" spans="1:6" x14ac:dyDescent="0.35">
      <c r="A86" s="6">
        <v>464</v>
      </c>
      <c r="B86" s="6" t="s">
        <v>331</v>
      </c>
      <c r="C86" s="6" t="s">
        <v>10</v>
      </c>
      <c r="D86" s="6" t="b">
        <v>1</v>
      </c>
      <c r="E86" s="6" t="b">
        <v>1</v>
      </c>
      <c r="F86" s="13" t="b">
        <v>1</v>
      </c>
    </row>
    <row r="87" spans="1:6" x14ac:dyDescent="0.35">
      <c r="A87" s="6">
        <v>485</v>
      </c>
      <c r="B87" s="6" t="s">
        <v>332</v>
      </c>
      <c r="C87" s="6" t="s">
        <v>7</v>
      </c>
      <c r="D87" s="6" t="b">
        <v>1</v>
      </c>
      <c r="E87" s="6" t="b">
        <v>0</v>
      </c>
      <c r="F87" s="6" t="b">
        <v>1</v>
      </c>
    </row>
    <row r="88" spans="1:6" x14ac:dyDescent="0.35">
      <c r="A88" s="6">
        <v>489</v>
      </c>
      <c r="B88" s="6" t="s">
        <v>333</v>
      </c>
      <c r="C88" s="6" t="s">
        <v>7</v>
      </c>
      <c r="D88" s="6" t="b">
        <v>0</v>
      </c>
      <c r="E88" s="6" t="b">
        <v>1</v>
      </c>
      <c r="F88" s="6" t="b">
        <v>1</v>
      </c>
    </row>
    <row r="89" spans="1:6" x14ac:dyDescent="0.35">
      <c r="A89" s="6">
        <v>495</v>
      </c>
      <c r="B89" s="6" t="s">
        <v>334</v>
      </c>
      <c r="C89" s="6" t="s">
        <v>10</v>
      </c>
      <c r="D89" s="6" t="b">
        <v>1</v>
      </c>
      <c r="E89" s="6" t="b">
        <v>1</v>
      </c>
      <c r="F89" s="13" t="b">
        <v>1</v>
      </c>
    </row>
    <row r="90" spans="1:6" x14ac:dyDescent="0.35">
      <c r="A90" s="6">
        <v>499</v>
      </c>
      <c r="B90" s="6" t="s">
        <v>335</v>
      </c>
      <c r="C90" s="6" t="s">
        <v>7</v>
      </c>
      <c r="D90" s="6" t="b">
        <v>1</v>
      </c>
      <c r="E90" s="6" t="b">
        <v>0</v>
      </c>
      <c r="F90" s="6" t="b">
        <v>1</v>
      </c>
    </row>
    <row r="91" spans="1:6" x14ac:dyDescent="0.35">
      <c r="A91" s="6">
        <v>512</v>
      </c>
      <c r="B91" s="6" t="s">
        <v>336</v>
      </c>
      <c r="C91" s="6" t="s">
        <v>26</v>
      </c>
      <c r="D91" s="6" t="b">
        <v>1</v>
      </c>
      <c r="E91" s="6" t="b">
        <v>0</v>
      </c>
      <c r="F91" s="6" t="b">
        <v>1</v>
      </c>
    </row>
    <row r="92" spans="1:6" x14ac:dyDescent="0.35">
      <c r="A92" s="6">
        <v>524</v>
      </c>
      <c r="B92" s="6" t="s">
        <v>337</v>
      </c>
      <c r="C92" s="6" t="s">
        <v>7</v>
      </c>
      <c r="D92" s="6" t="b">
        <v>0</v>
      </c>
      <c r="E92" s="6" t="b">
        <v>1</v>
      </c>
      <c r="F92" s="6" t="b">
        <v>1</v>
      </c>
    </row>
    <row r="93" spans="1:6" x14ac:dyDescent="0.35">
      <c r="A93" s="3">
        <v>528</v>
      </c>
      <c r="B93" s="3" t="s">
        <v>338</v>
      </c>
      <c r="C93" s="3" t="s">
        <v>26</v>
      </c>
      <c r="D93" s="3" t="b">
        <v>1</v>
      </c>
      <c r="E93" s="3" t="b">
        <v>0</v>
      </c>
      <c r="F93" s="3" t="b">
        <v>0</v>
      </c>
    </row>
    <row r="94" spans="1:6" x14ac:dyDescent="0.35">
      <c r="A94" s="6">
        <v>532</v>
      </c>
      <c r="B94" s="6" t="s">
        <v>339</v>
      </c>
      <c r="C94" s="6" t="s">
        <v>7</v>
      </c>
      <c r="D94" s="6" t="b">
        <v>1</v>
      </c>
      <c r="E94" s="6" t="b">
        <v>1</v>
      </c>
      <c r="F94" s="13" t="b">
        <v>1</v>
      </c>
    </row>
    <row r="95" spans="1:6" x14ac:dyDescent="0.35">
      <c r="A95" s="6">
        <v>538</v>
      </c>
      <c r="B95" s="6" t="s">
        <v>340</v>
      </c>
      <c r="C95" s="6" t="s">
        <v>7</v>
      </c>
      <c r="D95" s="6" t="b">
        <v>1</v>
      </c>
      <c r="E95" s="6" t="b">
        <v>1</v>
      </c>
      <c r="F95" s="13" t="b">
        <v>1</v>
      </c>
    </row>
    <row r="96" spans="1:6" x14ac:dyDescent="0.35">
      <c r="A96" s="6">
        <v>540</v>
      </c>
      <c r="B96" s="6" t="s">
        <v>341</v>
      </c>
      <c r="C96" s="6" t="s">
        <v>10</v>
      </c>
      <c r="D96" s="6" t="b">
        <v>0</v>
      </c>
      <c r="E96" s="6" t="b">
        <v>1</v>
      </c>
      <c r="F96" s="6" t="b">
        <v>1</v>
      </c>
    </row>
    <row r="97" spans="1:6" x14ac:dyDescent="0.35">
      <c r="A97" s="6">
        <v>542</v>
      </c>
      <c r="B97" s="6" t="s">
        <v>342</v>
      </c>
      <c r="C97" s="6" t="s">
        <v>10</v>
      </c>
      <c r="D97" s="6" t="b">
        <v>0</v>
      </c>
      <c r="E97" s="6" t="b">
        <v>1</v>
      </c>
      <c r="F97" s="6" t="b">
        <v>1</v>
      </c>
    </row>
    <row r="98" spans="1:6" x14ac:dyDescent="0.35">
      <c r="A98" s="6">
        <v>543</v>
      </c>
      <c r="B98" s="6" t="s">
        <v>343</v>
      </c>
      <c r="C98" s="6" t="s">
        <v>7</v>
      </c>
      <c r="D98" s="6" t="b">
        <v>1</v>
      </c>
      <c r="E98" s="6" t="b">
        <v>1</v>
      </c>
      <c r="F98" s="13" t="b">
        <v>1</v>
      </c>
    </row>
    <row r="99" spans="1:6" x14ac:dyDescent="0.35">
      <c r="A99" s="6">
        <v>550</v>
      </c>
      <c r="B99" s="6" t="s">
        <v>344</v>
      </c>
      <c r="C99" s="6" t="s">
        <v>26</v>
      </c>
      <c r="D99" s="6" t="b">
        <v>1</v>
      </c>
      <c r="E99" s="6" t="b">
        <v>1</v>
      </c>
      <c r="F99" s="13" t="b">
        <v>1</v>
      </c>
    </row>
    <row r="100" spans="1:6" x14ac:dyDescent="0.35">
      <c r="A100" s="6">
        <v>555</v>
      </c>
      <c r="B100" s="6" t="s">
        <v>345</v>
      </c>
      <c r="C100" s="6" t="s">
        <v>7</v>
      </c>
      <c r="D100" s="6" t="b">
        <v>1</v>
      </c>
      <c r="E100" s="6" t="b">
        <v>1</v>
      </c>
      <c r="F100" s="13" t="b">
        <v>1</v>
      </c>
    </row>
    <row r="101" spans="1:6" x14ac:dyDescent="0.35">
      <c r="A101" s="6">
        <v>561</v>
      </c>
      <c r="B101" s="6" t="s">
        <v>346</v>
      </c>
      <c r="C101" s="6" t="s">
        <v>17</v>
      </c>
      <c r="D101" s="6" t="b">
        <v>1</v>
      </c>
      <c r="E101" s="6" t="b">
        <v>1</v>
      </c>
      <c r="F101" s="13" t="b">
        <v>1</v>
      </c>
    </row>
    <row r="102" spans="1:6" x14ac:dyDescent="0.35">
      <c r="A102" s="6">
        <v>567</v>
      </c>
      <c r="B102" s="6" t="s">
        <v>347</v>
      </c>
      <c r="C102" s="6" t="s">
        <v>10</v>
      </c>
      <c r="D102" s="6" t="b">
        <v>1</v>
      </c>
      <c r="E102" s="6" t="b">
        <v>1</v>
      </c>
      <c r="F102" s="13" t="b">
        <v>1</v>
      </c>
    </row>
    <row r="103" spans="1:6" x14ac:dyDescent="0.35">
      <c r="A103" s="6">
        <v>568</v>
      </c>
      <c r="B103" s="6" t="s">
        <v>348</v>
      </c>
      <c r="C103" s="6" t="s">
        <v>7</v>
      </c>
      <c r="D103" s="6" t="b">
        <v>0</v>
      </c>
      <c r="E103" s="6" t="b">
        <v>1</v>
      </c>
      <c r="F103" s="6" t="b">
        <v>1</v>
      </c>
    </row>
    <row r="104" spans="1:6" x14ac:dyDescent="0.35">
      <c r="A104" s="6">
        <v>572</v>
      </c>
      <c r="B104" s="6" t="s">
        <v>349</v>
      </c>
      <c r="C104" s="6" t="s">
        <v>26</v>
      </c>
      <c r="D104" s="6" t="b">
        <v>1</v>
      </c>
      <c r="E104" s="6" t="b">
        <v>0</v>
      </c>
      <c r="F104" s="6" t="b">
        <v>1</v>
      </c>
    </row>
    <row r="105" spans="1:6" x14ac:dyDescent="0.35">
      <c r="A105" s="6">
        <v>576</v>
      </c>
      <c r="B105" s="6" t="s">
        <v>350</v>
      </c>
      <c r="C105" s="6" t="s">
        <v>7</v>
      </c>
      <c r="D105" s="6" t="b">
        <v>1</v>
      </c>
      <c r="E105" s="6" t="b">
        <v>1</v>
      </c>
      <c r="F105" s="13" t="b">
        <v>1</v>
      </c>
    </row>
    <row r="106" spans="1:6" x14ac:dyDescent="0.35">
      <c r="A106" s="6">
        <v>578</v>
      </c>
      <c r="B106" s="6" t="s">
        <v>351</v>
      </c>
      <c r="C106" s="6" t="s">
        <v>31</v>
      </c>
      <c r="D106" s="6" t="b">
        <v>0</v>
      </c>
      <c r="E106" s="6" t="b">
        <v>1</v>
      </c>
      <c r="F106" s="6" t="b">
        <v>1</v>
      </c>
    </row>
    <row r="107" spans="1:6" x14ac:dyDescent="0.35">
      <c r="A107" s="6">
        <v>586</v>
      </c>
      <c r="B107" s="18" t="s">
        <v>352</v>
      </c>
      <c r="C107" s="6" t="s">
        <v>7</v>
      </c>
      <c r="D107" s="6" t="b">
        <v>0</v>
      </c>
      <c r="E107" s="6" t="b">
        <v>1</v>
      </c>
      <c r="F107" s="6" t="b">
        <v>1</v>
      </c>
    </row>
    <row r="108" spans="1:6" x14ac:dyDescent="0.35">
      <c r="A108" s="6">
        <v>589</v>
      </c>
      <c r="B108" s="6" t="s">
        <v>353</v>
      </c>
      <c r="C108" s="6" t="s">
        <v>10</v>
      </c>
      <c r="D108" s="6" t="b">
        <v>1</v>
      </c>
      <c r="E108" s="6" t="b">
        <v>0</v>
      </c>
      <c r="F108" s="6" t="b">
        <v>1</v>
      </c>
    </row>
    <row r="109" spans="1:6" x14ac:dyDescent="0.35">
      <c r="A109" s="6">
        <v>591</v>
      </c>
      <c r="B109" s="6" t="s">
        <v>354</v>
      </c>
      <c r="C109" s="6" t="s">
        <v>7</v>
      </c>
      <c r="D109" s="6" t="b">
        <v>1</v>
      </c>
      <c r="E109" s="6" t="b">
        <v>1</v>
      </c>
      <c r="F109" s="13" t="b">
        <v>1</v>
      </c>
    </row>
    <row r="110" spans="1:6" x14ac:dyDescent="0.35">
      <c r="A110" s="6">
        <v>595</v>
      </c>
      <c r="B110" s="6" t="s">
        <v>355</v>
      </c>
      <c r="C110" s="6" t="s">
        <v>7</v>
      </c>
      <c r="D110" s="6" t="b">
        <v>0</v>
      </c>
      <c r="E110" s="6" t="b">
        <v>1</v>
      </c>
      <c r="F110" s="6" t="b">
        <v>1</v>
      </c>
    </row>
    <row r="111" spans="1:6" x14ac:dyDescent="0.35">
      <c r="A111" s="6">
        <v>604</v>
      </c>
      <c r="B111" s="6" t="s">
        <v>356</v>
      </c>
      <c r="C111" s="6" t="s">
        <v>7</v>
      </c>
      <c r="D111" s="6" t="b">
        <v>1</v>
      </c>
      <c r="E111" s="6" t="b">
        <v>1</v>
      </c>
      <c r="F111" s="13" t="b">
        <v>1</v>
      </c>
    </row>
    <row r="112" spans="1:6" x14ac:dyDescent="0.35">
      <c r="A112" s="6">
        <v>606</v>
      </c>
      <c r="B112" s="6" t="s">
        <v>357</v>
      </c>
      <c r="C112" s="6" t="s">
        <v>7</v>
      </c>
      <c r="D112" s="6" t="b">
        <v>1</v>
      </c>
      <c r="E112" s="6" t="b">
        <v>1</v>
      </c>
      <c r="F112" s="13" t="b">
        <v>1</v>
      </c>
    </row>
    <row r="113" spans="1:6" x14ac:dyDescent="0.35">
      <c r="A113" s="6">
        <v>609</v>
      </c>
      <c r="B113" s="6" t="s">
        <v>358</v>
      </c>
      <c r="C113" s="6" t="s">
        <v>17</v>
      </c>
      <c r="D113" s="6" t="b">
        <v>1</v>
      </c>
      <c r="E113" s="6" t="b">
        <v>1</v>
      </c>
      <c r="F113" s="13" t="b">
        <v>1</v>
      </c>
    </row>
    <row r="114" spans="1:6" x14ac:dyDescent="0.35">
      <c r="A114" s="6">
        <v>619</v>
      </c>
      <c r="B114" s="6" t="s">
        <v>359</v>
      </c>
      <c r="C114" s="6" t="s">
        <v>17</v>
      </c>
      <c r="D114" s="6" t="b">
        <v>0</v>
      </c>
      <c r="E114" s="6" t="b">
        <v>1</v>
      </c>
      <c r="F114" s="6" t="b">
        <v>1</v>
      </c>
    </row>
    <row r="115" spans="1:6" x14ac:dyDescent="0.35">
      <c r="A115" s="3">
        <v>633</v>
      </c>
      <c r="B115" s="3" t="s">
        <v>360</v>
      </c>
      <c r="C115" s="3" t="s">
        <v>7</v>
      </c>
      <c r="D115" s="3" t="b">
        <v>1</v>
      </c>
      <c r="E115" s="3" t="b">
        <v>0</v>
      </c>
      <c r="F115" s="3" t="b">
        <v>0</v>
      </c>
    </row>
    <row r="116" spans="1:6" x14ac:dyDescent="0.35">
      <c r="A116" s="6">
        <v>635</v>
      </c>
      <c r="B116" s="6" t="s">
        <v>361</v>
      </c>
      <c r="C116" s="6" t="s">
        <v>7</v>
      </c>
      <c r="D116" s="6" t="b">
        <v>1</v>
      </c>
      <c r="E116" s="6" t="b">
        <v>0</v>
      </c>
      <c r="F116" s="6" t="b">
        <v>1</v>
      </c>
    </row>
    <row r="117" spans="1:6" x14ac:dyDescent="0.35">
      <c r="A117" s="6">
        <v>643</v>
      </c>
      <c r="B117" s="6" t="s">
        <v>362</v>
      </c>
      <c r="C117" s="6" t="s">
        <v>7</v>
      </c>
      <c r="D117" s="6" t="b">
        <v>1</v>
      </c>
      <c r="E117" s="6" t="b">
        <v>0</v>
      </c>
      <c r="F117" s="6" t="b">
        <v>1</v>
      </c>
    </row>
    <row r="118" spans="1:6" x14ac:dyDescent="0.35">
      <c r="A118" s="6">
        <v>650</v>
      </c>
      <c r="B118" s="6" t="s">
        <v>363</v>
      </c>
      <c r="C118" s="6" t="s">
        <v>17</v>
      </c>
      <c r="D118" s="6" t="b">
        <v>1</v>
      </c>
      <c r="E118" s="6" t="b">
        <v>0</v>
      </c>
      <c r="F118" s="6" t="b">
        <v>1</v>
      </c>
    </row>
    <row r="119" spans="1:6" x14ac:dyDescent="0.35">
      <c r="A119" s="6">
        <v>653</v>
      </c>
      <c r="B119" s="6" t="s">
        <v>364</v>
      </c>
      <c r="C119" s="6" t="s">
        <v>7</v>
      </c>
      <c r="D119" s="6" t="b">
        <v>0</v>
      </c>
      <c r="E119" s="6" t="b">
        <v>1</v>
      </c>
      <c r="F119" s="6" t="b">
        <v>1</v>
      </c>
    </row>
    <row r="120" spans="1:6" x14ac:dyDescent="0.35">
      <c r="A120" s="6">
        <v>661</v>
      </c>
      <c r="B120" s="6" t="s">
        <v>365</v>
      </c>
      <c r="C120" s="6" t="s">
        <v>7</v>
      </c>
      <c r="D120" s="6" t="b">
        <v>1</v>
      </c>
      <c r="E120" s="6" t="b">
        <v>1</v>
      </c>
      <c r="F120" s="13" t="b">
        <v>1</v>
      </c>
    </row>
    <row r="121" spans="1:6" x14ac:dyDescent="0.35">
      <c r="A121" s="6">
        <v>665</v>
      </c>
      <c r="B121" s="6" t="s">
        <v>366</v>
      </c>
      <c r="C121" s="6" t="s">
        <v>26</v>
      </c>
      <c r="D121" s="6" t="b">
        <v>1</v>
      </c>
      <c r="E121" s="6" t="b">
        <v>0</v>
      </c>
      <c r="F121" s="6" t="b">
        <v>1</v>
      </c>
    </row>
    <row r="122" spans="1:6" x14ac:dyDescent="0.35">
      <c r="A122" s="2">
        <v>667</v>
      </c>
      <c r="B122" s="2" t="s">
        <v>367</v>
      </c>
      <c r="C122" s="2" t="s">
        <v>7</v>
      </c>
      <c r="D122" s="2" t="b">
        <v>1</v>
      </c>
      <c r="E122" s="2" t="b">
        <v>0</v>
      </c>
      <c r="F122" s="3" t="b">
        <v>0</v>
      </c>
    </row>
    <row r="123" spans="1:6" x14ac:dyDescent="0.35">
      <c r="A123" s="6">
        <v>669</v>
      </c>
      <c r="B123" s="6" t="s">
        <v>368</v>
      </c>
      <c r="C123" s="6" t="s">
        <v>7</v>
      </c>
      <c r="D123" s="6" t="b">
        <v>1</v>
      </c>
      <c r="E123" s="6" t="b">
        <v>0</v>
      </c>
      <c r="F123" s="6" t="b">
        <v>1</v>
      </c>
    </row>
    <row r="124" spans="1:6" x14ac:dyDescent="0.35">
      <c r="A124" s="6">
        <v>684</v>
      </c>
      <c r="B124" s="6" t="s">
        <v>369</v>
      </c>
      <c r="C124" s="6" t="s">
        <v>7</v>
      </c>
      <c r="D124" s="6" t="b">
        <v>1</v>
      </c>
      <c r="E124" s="6" t="b">
        <v>1</v>
      </c>
      <c r="F124" s="13" t="b">
        <v>1</v>
      </c>
    </row>
    <row r="125" spans="1:6" x14ac:dyDescent="0.35">
      <c r="A125" s="6">
        <v>685</v>
      </c>
      <c r="B125" s="6" t="s">
        <v>370</v>
      </c>
      <c r="C125" s="6" t="s">
        <v>7</v>
      </c>
      <c r="D125" s="6" t="b">
        <v>1</v>
      </c>
      <c r="E125" s="6" t="b">
        <v>1</v>
      </c>
      <c r="F125" s="13" t="b">
        <v>1</v>
      </c>
    </row>
    <row r="126" spans="1:6" x14ac:dyDescent="0.35">
      <c r="A126" s="6">
        <v>687</v>
      </c>
      <c r="B126" s="6" t="s">
        <v>371</v>
      </c>
      <c r="C126" s="6" t="s">
        <v>7</v>
      </c>
      <c r="D126" s="6" t="b">
        <v>1</v>
      </c>
      <c r="E126" s="6" t="b">
        <v>1</v>
      </c>
      <c r="F126" s="13" t="b">
        <v>1</v>
      </c>
    </row>
    <row r="127" spans="1:6" x14ac:dyDescent="0.35">
      <c r="A127" s="16">
        <v>691</v>
      </c>
      <c r="B127" s="16" t="s">
        <v>372</v>
      </c>
      <c r="C127" s="16" t="s">
        <v>7</v>
      </c>
      <c r="D127" s="16" t="b">
        <v>0</v>
      </c>
      <c r="E127" s="16" t="b">
        <v>1</v>
      </c>
      <c r="F127" s="6" t="b">
        <v>1</v>
      </c>
    </row>
    <row r="129" spans="1:6" x14ac:dyDescent="0.35">
      <c r="A129" t="s">
        <v>91</v>
      </c>
      <c r="B129" s="9">
        <v>691</v>
      </c>
    </row>
    <row r="130" spans="1:6" x14ac:dyDescent="0.35">
      <c r="C130" t="b">
        <v>1</v>
      </c>
      <c r="D130">
        <f>COUNTIF(Table4[OGA .1,4 '#2 .* '#3],C130)</f>
        <v>93</v>
      </c>
      <c r="E130">
        <f>COUNTIF(Table4[manual],C130)</f>
        <v>84</v>
      </c>
      <c r="F130">
        <f>COUNTIF(Table4[ground truth data],C130)</f>
        <v>112</v>
      </c>
    </row>
    <row r="131" spans="1:6" x14ac:dyDescent="0.35">
      <c r="C131" t="b">
        <v>0</v>
      </c>
      <c r="D131">
        <f>COUNTIF(Table4[OGA .1,4 '#2 .* '#3],C131)</f>
        <v>33</v>
      </c>
      <c r="E131">
        <f>COUNTIF(Table4[manual],C131)</f>
        <v>42</v>
      </c>
      <c r="F131">
        <f>COUNTIF(Table4[ground truth data],C131)</f>
        <v>14</v>
      </c>
    </row>
    <row r="133" spans="1:6" x14ac:dyDescent="0.35">
      <c r="C133" t="s">
        <v>92</v>
      </c>
      <c r="D133">
        <f>D130+D131</f>
        <v>126</v>
      </c>
      <c r="E133">
        <f>E130+E131</f>
        <v>126</v>
      </c>
      <c r="F133">
        <f>F130+F131</f>
        <v>126</v>
      </c>
    </row>
    <row r="136" spans="1:6" x14ac:dyDescent="0.35">
      <c r="C136" t="s">
        <v>553</v>
      </c>
      <c r="D136" s="10">
        <f>D130/B129</f>
        <v>0.1345875542691751</v>
      </c>
      <c r="E136" s="10">
        <f>E130/B129</f>
        <v>0.12156295224312591</v>
      </c>
      <c r="F136" s="10">
        <f>F130/B129</f>
        <v>0.16208393632416787</v>
      </c>
    </row>
  </sheetData>
  <hyperlinks>
    <hyperlink ref="B107" r:id="rId1" display="https://www.perseus.tufts.edu/hopper/morph?l=e%29ch%2Frugon&amp;la=greek&amp;can=e%29ch%2Frugon0&amp;prior=d'" xr:uid="{0C59428A-A117-4796-83AF-73637C0F6AD4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971B-B0EE-47B1-BBC2-4CDAF36B9718}">
  <dimension ref="A1:F155"/>
  <sheetViews>
    <sheetView workbookViewId="0">
      <selection activeCell="C155" sqref="C155"/>
    </sheetView>
  </sheetViews>
  <sheetFormatPr defaultRowHeight="14.5" x14ac:dyDescent="0.35"/>
  <cols>
    <col min="2" max="2" width="41.81640625" customWidth="1"/>
    <col min="3" max="3" width="15.81640625" customWidth="1"/>
    <col min="4" max="4" width="15.54296875" customWidth="1"/>
    <col min="5" max="5" width="9.1796875" customWidth="1"/>
    <col min="6" max="6" width="16.81640625" customWidth="1"/>
  </cols>
  <sheetData>
    <row r="1" spans="1:6" x14ac:dyDescent="0.35">
      <c r="A1" s="11" t="s">
        <v>0</v>
      </c>
      <c r="B1" s="11" t="s">
        <v>1</v>
      </c>
      <c r="C1" s="11" t="s">
        <v>2</v>
      </c>
      <c r="D1" s="11" t="s">
        <v>93</v>
      </c>
      <c r="E1" s="11" t="s">
        <v>4</v>
      </c>
      <c r="F1" s="11" t="s">
        <v>90</v>
      </c>
    </row>
    <row r="2" spans="1:6" x14ac:dyDescent="0.35">
      <c r="A2" s="6" t="s">
        <v>373</v>
      </c>
      <c r="B2" s="6" t="s">
        <v>374</v>
      </c>
      <c r="C2" s="6" t="s">
        <v>7</v>
      </c>
      <c r="D2" s="6" t="b">
        <v>0</v>
      </c>
      <c r="E2" s="6" t="b">
        <v>1</v>
      </c>
      <c r="F2" s="13" t="b">
        <v>1</v>
      </c>
    </row>
    <row r="3" spans="1:6" x14ac:dyDescent="0.35">
      <c r="A3" s="6" t="s">
        <v>375</v>
      </c>
      <c r="B3" s="6" t="s">
        <v>376</v>
      </c>
      <c r="C3" s="6" t="s">
        <v>7</v>
      </c>
      <c r="D3" s="6" t="b">
        <v>1</v>
      </c>
      <c r="E3" s="6" t="b">
        <v>1</v>
      </c>
      <c r="F3" s="6" t="b">
        <v>1</v>
      </c>
    </row>
    <row r="4" spans="1:6" x14ac:dyDescent="0.35">
      <c r="A4" s="6" t="s">
        <v>377</v>
      </c>
      <c r="B4" s="6" t="s">
        <v>378</v>
      </c>
      <c r="C4" s="6" t="s">
        <v>7</v>
      </c>
      <c r="D4" s="6" t="b">
        <v>0</v>
      </c>
      <c r="E4" s="6" t="b">
        <v>1</v>
      </c>
      <c r="F4" s="13" t="b">
        <v>1</v>
      </c>
    </row>
    <row r="5" spans="1:6" x14ac:dyDescent="0.35">
      <c r="A5" s="6" t="s">
        <v>379</v>
      </c>
      <c r="B5" s="6" t="s">
        <v>380</v>
      </c>
      <c r="C5" s="6" t="s">
        <v>7</v>
      </c>
      <c r="D5" s="6" t="b">
        <v>1</v>
      </c>
      <c r="E5" s="6" t="b">
        <v>1</v>
      </c>
      <c r="F5" s="6" t="b">
        <v>1</v>
      </c>
    </row>
    <row r="6" spans="1:6" x14ac:dyDescent="0.35">
      <c r="A6" s="6" t="s">
        <v>381</v>
      </c>
      <c r="B6" s="6" t="s">
        <v>382</v>
      </c>
      <c r="C6" s="6" t="s">
        <v>10</v>
      </c>
      <c r="D6" s="6" t="b">
        <v>0</v>
      </c>
      <c r="E6" s="6" t="b">
        <v>1</v>
      </c>
      <c r="F6" s="13" t="b">
        <v>1</v>
      </c>
    </row>
    <row r="7" spans="1:6" x14ac:dyDescent="0.35">
      <c r="A7" s="6" t="s">
        <v>383</v>
      </c>
      <c r="B7" s="6" t="s">
        <v>384</v>
      </c>
      <c r="C7" s="6" t="s">
        <v>7</v>
      </c>
      <c r="D7" s="6" t="b">
        <v>1</v>
      </c>
      <c r="E7" s="6" t="b">
        <v>1</v>
      </c>
      <c r="F7" s="6" t="b">
        <v>1</v>
      </c>
    </row>
    <row r="8" spans="1:6" x14ac:dyDescent="0.35">
      <c r="A8" s="6" t="s">
        <v>385</v>
      </c>
      <c r="B8" s="6" t="s">
        <v>386</v>
      </c>
      <c r="C8" s="6" t="s">
        <v>10</v>
      </c>
      <c r="D8" s="6" t="b">
        <v>1</v>
      </c>
      <c r="E8" s="6" t="b">
        <v>0</v>
      </c>
      <c r="F8" s="6" t="b">
        <v>1</v>
      </c>
    </row>
    <row r="9" spans="1:6" x14ac:dyDescent="0.35">
      <c r="A9" s="6" t="s">
        <v>387</v>
      </c>
      <c r="B9" s="6" t="s">
        <v>388</v>
      </c>
      <c r="C9" s="6" t="s">
        <v>10</v>
      </c>
      <c r="D9" s="6" t="b">
        <v>1</v>
      </c>
      <c r="E9" s="6" t="b">
        <v>1</v>
      </c>
      <c r="F9" s="6" t="b">
        <v>1</v>
      </c>
    </row>
    <row r="10" spans="1:6" x14ac:dyDescent="0.35">
      <c r="A10" s="6" t="s">
        <v>389</v>
      </c>
      <c r="B10" s="6" t="s">
        <v>390</v>
      </c>
      <c r="C10" s="6" t="s">
        <v>10</v>
      </c>
      <c r="D10" s="6" t="b">
        <v>0</v>
      </c>
      <c r="E10" s="6" t="b">
        <v>1</v>
      </c>
      <c r="F10" s="13" t="b">
        <v>1</v>
      </c>
    </row>
    <row r="11" spans="1:6" x14ac:dyDescent="0.35">
      <c r="A11" s="6" t="s">
        <v>391</v>
      </c>
      <c r="B11" s="6" t="s">
        <v>392</v>
      </c>
      <c r="C11" s="6" t="s">
        <v>42</v>
      </c>
      <c r="D11" s="6" t="b">
        <v>1</v>
      </c>
      <c r="E11" s="6" t="b">
        <v>0</v>
      </c>
      <c r="F11" s="6" t="b">
        <v>1</v>
      </c>
    </row>
    <row r="12" spans="1:6" x14ac:dyDescent="0.35">
      <c r="A12" s="6" t="s">
        <v>393</v>
      </c>
      <c r="B12" s="6" t="s">
        <v>394</v>
      </c>
      <c r="C12" s="6" t="s">
        <v>26</v>
      </c>
      <c r="D12" s="6" t="b">
        <v>0</v>
      </c>
      <c r="E12" s="6" t="b">
        <v>1</v>
      </c>
      <c r="F12" s="13" t="b">
        <v>0</v>
      </c>
    </row>
    <row r="13" spans="1:6" x14ac:dyDescent="0.35">
      <c r="A13" s="6" t="s">
        <v>395</v>
      </c>
      <c r="B13" s="6" t="s">
        <v>396</v>
      </c>
      <c r="C13" s="6" t="s">
        <v>10</v>
      </c>
      <c r="D13" s="6" t="b">
        <v>1</v>
      </c>
      <c r="E13" s="6" t="b">
        <v>1</v>
      </c>
      <c r="F13" s="6" t="b">
        <v>1</v>
      </c>
    </row>
    <row r="14" spans="1:6" x14ac:dyDescent="0.35">
      <c r="A14" s="6" t="s">
        <v>397</v>
      </c>
      <c r="B14" s="6" t="s">
        <v>398</v>
      </c>
      <c r="C14" s="6" t="s">
        <v>7</v>
      </c>
      <c r="D14" s="6" t="b">
        <v>1</v>
      </c>
      <c r="E14" s="6" t="b">
        <v>1</v>
      </c>
      <c r="F14" s="6" t="b">
        <v>1</v>
      </c>
    </row>
    <row r="15" spans="1:6" x14ac:dyDescent="0.35">
      <c r="A15" s="6" t="s">
        <v>399</v>
      </c>
      <c r="B15" s="6" t="s">
        <v>400</v>
      </c>
      <c r="C15" s="6" t="s">
        <v>17</v>
      </c>
      <c r="D15" s="6" t="b">
        <v>0</v>
      </c>
      <c r="E15" s="6" t="b">
        <v>1</v>
      </c>
      <c r="F15" s="13" t="b">
        <v>1</v>
      </c>
    </row>
    <row r="16" spans="1:6" x14ac:dyDescent="0.35">
      <c r="A16" s="6" t="s">
        <v>401</v>
      </c>
      <c r="B16" s="6" t="s">
        <v>402</v>
      </c>
      <c r="C16" s="6" t="s">
        <v>10</v>
      </c>
      <c r="D16" s="6" t="b">
        <v>0</v>
      </c>
      <c r="E16" s="6" t="b">
        <v>1</v>
      </c>
      <c r="F16" s="13" t="b">
        <v>1</v>
      </c>
    </row>
    <row r="17" spans="1:6" x14ac:dyDescent="0.35">
      <c r="A17" s="6" t="s">
        <v>403</v>
      </c>
      <c r="B17" s="6" t="s">
        <v>404</v>
      </c>
      <c r="C17" s="6" t="s">
        <v>10</v>
      </c>
      <c r="D17" s="6" t="b">
        <v>1</v>
      </c>
      <c r="E17" s="6" t="b">
        <v>1</v>
      </c>
      <c r="F17" s="6" t="b">
        <v>1</v>
      </c>
    </row>
    <row r="18" spans="1:6" x14ac:dyDescent="0.35">
      <c r="A18" s="6" t="s">
        <v>405</v>
      </c>
      <c r="B18" s="6" t="s">
        <v>406</v>
      </c>
      <c r="C18" s="6" t="s">
        <v>17</v>
      </c>
      <c r="D18" s="6" t="b">
        <v>1</v>
      </c>
      <c r="E18" s="6" t="b">
        <v>0</v>
      </c>
      <c r="F18" s="6" t="b">
        <v>1</v>
      </c>
    </row>
    <row r="19" spans="1:6" x14ac:dyDescent="0.35">
      <c r="A19" s="6" t="s">
        <v>407</v>
      </c>
      <c r="B19" s="6" t="s">
        <v>408</v>
      </c>
      <c r="C19" s="6" t="s">
        <v>42</v>
      </c>
      <c r="D19" s="6" t="b">
        <v>1</v>
      </c>
      <c r="E19" s="6" t="b">
        <v>1</v>
      </c>
      <c r="F19" s="6" t="b">
        <v>1</v>
      </c>
    </row>
    <row r="20" spans="1:6" x14ac:dyDescent="0.35">
      <c r="A20" s="6" t="s">
        <v>409</v>
      </c>
      <c r="B20" s="6" t="s">
        <v>410</v>
      </c>
      <c r="C20" s="6" t="s">
        <v>7</v>
      </c>
      <c r="D20" s="6" t="b">
        <v>1</v>
      </c>
      <c r="E20" s="6" t="b">
        <v>1</v>
      </c>
      <c r="F20" s="6" t="b">
        <v>1</v>
      </c>
    </row>
    <row r="21" spans="1:6" x14ac:dyDescent="0.35">
      <c r="A21" s="6" t="s">
        <v>411</v>
      </c>
      <c r="B21" s="6" t="s">
        <v>412</v>
      </c>
      <c r="C21" s="6" t="s">
        <v>7</v>
      </c>
      <c r="D21" s="6" t="b">
        <v>1</v>
      </c>
      <c r="E21" s="6" t="b">
        <v>0</v>
      </c>
      <c r="F21" s="6" t="b">
        <v>1</v>
      </c>
    </row>
    <row r="22" spans="1:6" x14ac:dyDescent="0.35">
      <c r="A22" s="6" t="s">
        <v>413</v>
      </c>
      <c r="B22" s="6" t="s">
        <v>414</v>
      </c>
      <c r="C22" s="6" t="s">
        <v>17</v>
      </c>
      <c r="D22" s="6" t="b">
        <v>1</v>
      </c>
      <c r="E22" s="6" t="b">
        <v>1</v>
      </c>
      <c r="F22" s="6" t="b">
        <v>1</v>
      </c>
    </row>
    <row r="23" spans="1:6" x14ac:dyDescent="0.35">
      <c r="A23" s="6" t="s">
        <v>415</v>
      </c>
      <c r="B23" s="6" t="s">
        <v>416</v>
      </c>
      <c r="C23" s="6" t="s">
        <v>7</v>
      </c>
      <c r="D23" s="6" t="b">
        <v>1</v>
      </c>
      <c r="E23" s="6" t="b">
        <v>1</v>
      </c>
      <c r="F23" s="6" t="b">
        <v>1</v>
      </c>
    </row>
    <row r="24" spans="1:6" x14ac:dyDescent="0.35">
      <c r="A24" s="6" t="s">
        <v>417</v>
      </c>
      <c r="B24" s="6" t="s">
        <v>418</v>
      </c>
      <c r="C24" s="6" t="s">
        <v>7</v>
      </c>
      <c r="D24" s="6" t="b">
        <v>1</v>
      </c>
      <c r="E24" s="6" t="b">
        <v>1</v>
      </c>
      <c r="F24" s="6" t="b">
        <v>1</v>
      </c>
    </row>
    <row r="25" spans="1:6" x14ac:dyDescent="0.35">
      <c r="A25" s="6" t="s">
        <v>419</v>
      </c>
      <c r="B25" s="6" t="s">
        <v>420</v>
      </c>
      <c r="C25" s="6" t="s">
        <v>17</v>
      </c>
      <c r="D25" s="6" t="b">
        <v>1</v>
      </c>
      <c r="E25" s="6" t="b">
        <v>1</v>
      </c>
      <c r="F25" s="6" t="b">
        <v>1</v>
      </c>
    </row>
    <row r="26" spans="1:6" x14ac:dyDescent="0.35">
      <c r="A26" s="6" t="s">
        <v>421</v>
      </c>
      <c r="B26" s="6" t="s">
        <v>422</v>
      </c>
      <c r="C26" s="6" t="s">
        <v>17</v>
      </c>
      <c r="D26" s="6" t="b">
        <v>1</v>
      </c>
      <c r="E26" s="6" t="b">
        <v>1</v>
      </c>
      <c r="F26" s="6" t="b">
        <v>1</v>
      </c>
    </row>
    <row r="27" spans="1:6" x14ac:dyDescent="0.35">
      <c r="A27" s="6" t="s">
        <v>423</v>
      </c>
      <c r="B27" s="6" t="s">
        <v>424</v>
      </c>
      <c r="C27" s="6" t="s">
        <v>7</v>
      </c>
      <c r="D27" s="6" t="b">
        <v>0</v>
      </c>
      <c r="E27" s="6" t="b">
        <v>1</v>
      </c>
      <c r="F27" s="13" t="b">
        <v>1</v>
      </c>
    </row>
    <row r="28" spans="1:6" x14ac:dyDescent="0.35">
      <c r="A28" s="6" t="s">
        <v>425</v>
      </c>
      <c r="B28" s="6" t="s">
        <v>426</v>
      </c>
      <c r="C28" s="6" t="s">
        <v>17</v>
      </c>
      <c r="D28" s="6" t="b">
        <v>0</v>
      </c>
      <c r="E28" s="6" t="b">
        <v>1</v>
      </c>
      <c r="F28" s="13" t="b">
        <v>1</v>
      </c>
    </row>
    <row r="29" spans="1:6" x14ac:dyDescent="0.35">
      <c r="A29" s="6" t="s">
        <v>427</v>
      </c>
      <c r="B29" s="6" t="s">
        <v>428</v>
      </c>
      <c r="C29" s="6" t="s">
        <v>31</v>
      </c>
      <c r="D29" s="6" t="b">
        <v>1</v>
      </c>
      <c r="E29" s="6" t="b">
        <v>1</v>
      </c>
      <c r="F29" s="6" t="b">
        <v>1</v>
      </c>
    </row>
    <row r="30" spans="1:6" x14ac:dyDescent="0.35">
      <c r="A30" s="6" t="s">
        <v>429</v>
      </c>
      <c r="B30" s="6" t="s">
        <v>430</v>
      </c>
      <c r="C30" s="6" t="s">
        <v>17</v>
      </c>
      <c r="D30" s="6" t="b">
        <v>0</v>
      </c>
      <c r="E30" s="6" t="b">
        <v>1</v>
      </c>
      <c r="F30" s="13" t="b">
        <v>0</v>
      </c>
    </row>
    <row r="31" spans="1:6" x14ac:dyDescent="0.35">
      <c r="A31" s="6" t="s">
        <v>431</v>
      </c>
      <c r="B31" s="6" t="s">
        <v>432</v>
      </c>
      <c r="C31" s="6" t="s">
        <v>7</v>
      </c>
      <c r="D31" s="6" t="b">
        <v>1</v>
      </c>
      <c r="E31" s="6" t="b">
        <v>1</v>
      </c>
      <c r="F31" s="6" t="b">
        <v>1</v>
      </c>
    </row>
    <row r="32" spans="1:6" x14ac:dyDescent="0.35">
      <c r="A32" s="6" t="s">
        <v>433</v>
      </c>
      <c r="B32" s="6" t="s">
        <v>434</v>
      </c>
      <c r="C32" s="6" t="s">
        <v>7</v>
      </c>
      <c r="D32" s="6" t="b">
        <v>0</v>
      </c>
      <c r="E32" s="6" t="b">
        <v>1</v>
      </c>
      <c r="F32" s="13" t="b">
        <v>1</v>
      </c>
    </row>
    <row r="33" spans="1:6" x14ac:dyDescent="0.35">
      <c r="A33" s="6" t="s">
        <v>435</v>
      </c>
      <c r="B33" s="6" t="s">
        <v>436</v>
      </c>
      <c r="C33" s="6" t="s">
        <v>17</v>
      </c>
      <c r="D33" s="6" t="b">
        <v>1</v>
      </c>
      <c r="E33" s="6" t="b">
        <v>0</v>
      </c>
      <c r="F33" s="6" t="b">
        <v>1</v>
      </c>
    </row>
    <row r="34" spans="1:6" x14ac:dyDescent="0.35">
      <c r="A34" s="6" t="s">
        <v>437</v>
      </c>
      <c r="B34" s="6" t="s">
        <v>438</v>
      </c>
      <c r="C34" s="6" t="s">
        <v>17</v>
      </c>
      <c r="D34" s="6" t="b">
        <v>0</v>
      </c>
      <c r="E34" s="6" t="b">
        <v>1</v>
      </c>
      <c r="F34" s="13" t="b">
        <v>0</v>
      </c>
    </row>
    <row r="35" spans="1:6" x14ac:dyDescent="0.35">
      <c r="A35" s="6" t="s">
        <v>439</v>
      </c>
      <c r="B35" s="6" t="s">
        <v>440</v>
      </c>
      <c r="C35" s="6" t="s">
        <v>7</v>
      </c>
      <c r="D35" s="6" t="b">
        <v>1</v>
      </c>
      <c r="E35" s="6" t="b">
        <v>1</v>
      </c>
      <c r="F35" s="6" t="b">
        <v>1</v>
      </c>
    </row>
    <row r="36" spans="1:6" x14ac:dyDescent="0.35">
      <c r="A36" s="14">
        <v>40105</v>
      </c>
      <c r="B36" s="6" t="s">
        <v>441</v>
      </c>
      <c r="C36" s="6" t="s">
        <v>17</v>
      </c>
      <c r="D36" s="6" t="b">
        <v>1</v>
      </c>
      <c r="E36" s="6" t="b">
        <v>0</v>
      </c>
      <c r="F36" s="6" t="b">
        <v>1</v>
      </c>
    </row>
    <row r="37" spans="1:6" x14ac:dyDescent="0.35">
      <c r="A37" s="14">
        <v>40106</v>
      </c>
      <c r="B37" s="6" t="s">
        <v>442</v>
      </c>
      <c r="C37" s="6" t="s">
        <v>7</v>
      </c>
      <c r="D37" s="6" t="b">
        <v>1</v>
      </c>
      <c r="E37" s="6" t="b">
        <v>1</v>
      </c>
      <c r="F37" s="6" t="b">
        <v>1</v>
      </c>
    </row>
    <row r="38" spans="1:6" x14ac:dyDescent="0.35">
      <c r="A38" s="14">
        <v>40108</v>
      </c>
      <c r="B38" s="6" t="s">
        <v>443</v>
      </c>
      <c r="C38" s="6" t="s">
        <v>7</v>
      </c>
      <c r="D38" s="6" t="b">
        <v>1</v>
      </c>
      <c r="E38" s="6" t="b">
        <v>1</v>
      </c>
      <c r="F38" s="6" t="b">
        <v>1</v>
      </c>
    </row>
    <row r="39" spans="1:6" x14ac:dyDescent="0.35">
      <c r="A39" s="14">
        <v>40109</v>
      </c>
      <c r="B39" s="6" t="s">
        <v>444</v>
      </c>
      <c r="C39" s="6" t="s">
        <v>17</v>
      </c>
      <c r="D39" s="6" t="b">
        <v>1</v>
      </c>
      <c r="E39" s="6" t="b">
        <v>1</v>
      </c>
      <c r="F39" s="6" t="b">
        <v>1</v>
      </c>
    </row>
    <row r="40" spans="1:6" x14ac:dyDescent="0.35">
      <c r="A40" s="14">
        <v>40112</v>
      </c>
      <c r="B40" s="6" t="s">
        <v>445</v>
      </c>
      <c r="C40" s="6" t="s">
        <v>7</v>
      </c>
      <c r="D40" s="6" t="b">
        <v>1</v>
      </c>
      <c r="E40" s="6" t="b">
        <v>0</v>
      </c>
      <c r="F40" s="6" t="b">
        <v>1</v>
      </c>
    </row>
    <row r="41" spans="1:6" x14ac:dyDescent="0.35">
      <c r="A41" s="14">
        <v>40118</v>
      </c>
      <c r="B41" s="6" t="s">
        <v>446</v>
      </c>
      <c r="C41" s="6" t="s">
        <v>10</v>
      </c>
      <c r="D41" s="6" t="b">
        <v>0</v>
      </c>
      <c r="E41" s="6" t="b">
        <v>1</v>
      </c>
      <c r="F41" s="13" t="b">
        <v>1</v>
      </c>
    </row>
    <row r="42" spans="1:6" x14ac:dyDescent="0.35">
      <c r="A42" s="14">
        <v>40122</v>
      </c>
      <c r="B42" s="6" t="s">
        <v>447</v>
      </c>
      <c r="C42" s="6" t="s">
        <v>7</v>
      </c>
      <c r="D42" s="6" t="b">
        <v>1</v>
      </c>
      <c r="E42" s="6" t="b">
        <v>1</v>
      </c>
      <c r="F42" s="6" t="b">
        <v>1</v>
      </c>
    </row>
    <row r="43" spans="1:6" x14ac:dyDescent="0.35">
      <c r="A43" s="14">
        <v>40124</v>
      </c>
      <c r="B43" s="6" t="s">
        <v>448</v>
      </c>
      <c r="C43" s="6" t="s">
        <v>7</v>
      </c>
      <c r="D43" s="6" t="b">
        <v>0</v>
      </c>
      <c r="E43" s="6" t="b">
        <v>1</v>
      </c>
      <c r="F43" s="13" t="b">
        <v>1</v>
      </c>
    </row>
    <row r="44" spans="1:6" x14ac:dyDescent="0.35">
      <c r="A44" s="14">
        <v>40125</v>
      </c>
      <c r="B44" s="6" t="s">
        <v>449</v>
      </c>
      <c r="C44" s="6" t="s">
        <v>7</v>
      </c>
      <c r="D44" s="6" t="b">
        <v>1</v>
      </c>
      <c r="E44" s="6" t="b">
        <v>1</v>
      </c>
      <c r="F44" s="6" t="b">
        <v>1</v>
      </c>
    </row>
    <row r="45" spans="1:6" x14ac:dyDescent="0.35">
      <c r="A45" s="14">
        <v>40130</v>
      </c>
      <c r="B45" s="6" t="s">
        <v>450</v>
      </c>
      <c r="C45" s="6" t="s">
        <v>7</v>
      </c>
      <c r="D45" s="6" t="b">
        <v>1</v>
      </c>
      <c r="E45" s="6" t="b">
        <v>1</v>
      </c>
      <c r="F45" s="6" t="b">
        <v>1</v>
      </c>
    </row>
    <row r="46" spans="1:6" x14ac:dyDescent="0.35">
      <c r="A46" s="14">
        <v>40132</v>
      </c>
      <c r="B46" s="6" t="s">
        <v>451</v>
      </c>
      <c r="C46" s="6" t="s">
        <v>10</v>
      </c>
      <c r="D46" s="6" t="b">
        <v>0</v>
      </c>
      <c r="E46" s="6" t="b">
        <v>1</v>
      </c>
      <c r="F46" s="13" t="b">
        <v>1</v>
      </c>
    </row>
    <row r="47" spans="1:6" x14ac:dyDescent="0.35">
      <c r="A47" s="14">
        <v>40139</v>
      </c>
      <c r="B47" s="6" t="s">
        <v>452</v>
      </c>
      <c r="C47" s="6" t="s">
        <v>7</v>
      </c>
      <c r="D47" s="6" t="b">
        <v>1</v>
      </c>
      <c r="E47" s="6" t="b">
        <v>1</v>
      </c>
      <c r="F47" s="6" t="b">
        <v>1</v>
      </c>
    </row>
    <row r="48" spans="1:6" x14ac:dyDescent="0.35">
      <c r="A48" s="14">
        <v>40140</v>
      </c>
      <c r="B48" s="6" t="s">
        <v>453</v>
      </c>
      <c r="C48" s="6" t="s">
        <v>10</v>
      </c>
      <c r="D48" s="6" t="b">
        <v>0</v>
      </c>
      <c r="E48" s="6" t="b">
        <v>1</v>
      </c>
      <c r="F48" s="13" t="b">
        <v>1</v>
      </c>
    </row>
    <row r="49" spans="1:6" x14ac:dyDescent="0.35">
      <c r="A49" s="14">
        <v>40141</v>
      </c>
      <c r="B49" s="6" t="s">
        <v>454</v>
      </c>
      <c r="C49" s="6" t="s">
        <v>17</v>
      </c>
      <c r="D49" s="6" t="b">
        <v>0</v>
      </c>
      <c r="E49" s="6" t="b">
        <v>1</v>
      </c>
      <c r="F49" s="13" t="b">
        <v>1</v>
      </c>
    </row>
    <row r="50" spans="1:6" x14ac:dyDescent="0.35">
      <c r="A50" s="14">
        <v>40143</v>
      </c>
      <c r="B50" s="6" t="s">
        <v>455</v>
      </c>
      <c r="C50" s="6" t="s">
        <v>7</v>
      </c>
      <c r="D50" s="6" t="b">
        <v>1</v>
      </c>
      <c r="E50" s="6" t="b">
        <v>0</v>
      </c>
      <c r="F50" s="6" t="b">
        <v>1</v>
      </c>
    </row>
    <row r="51" spans="1:6" x14ac:dyDescent="0.35">
      <c r="A51" s="14">
        <v>40151</v>
      </c>
      <c r="B51" s="6" t="s">
        <v>456</v>
      </c>
      <c r="C51" s="6" t="s">
        <v>10</v>
      </c>
      <c r="D51" s="6" t="b">
        <v>0</v>
      </c>
      <c r="E51" s="6" t="b">
        <v>1</v>
      </c>
      <c r="F51" s="13" t="b">
        <v>0</v>
      </c>
    </row>
    <row r="52" spans="1:6" x14ac:dyDescent="0.35">
      <c r="A52" s="14">
        <v>40160</v>
      </c>
      <c r="B52" s="6" t="s">
        <v>457</v>
      </c>
      <c r="C52" s="6" t="s">
        <v>17</v>
      </c>
      <c r="D52" s="6" t="b">
        <v>0</v>
      </c>
      <c r="E52" s="6" t="b">
        <v>1</v>
      </c>
      <c r="F52" s="13" t="b">
        <v>1</v>
      </c>
    </row>
    <row r="53" spans="1:6" x14ac:dyDescent="0.35">
      <c r="A53" s="14">
        <v>40161</v>
      </c>
      <c r="B53" s="6" t="s">
        <v>458</v>
      </c>
      <c r="C53" s="6" t="s">
        <v>7</v>
      </c>
      <c r="D53" s="6" t="b">
        <v>1</v>
      </c>
      <c r="E53" s="6" t="b">
        <v>1</v>
      </c>
      <c r="F53" s="6" t="b">
        <v>1</v>
      </c>
    </row>
    <row r="54" spans="1:6" x14ac:dyDescent="0.35">
      <c r="A54" s="14">
        <v>40165</v>
      </c>
      <c r="B54" s="6" t="s">
        <v>459</v>
      </c>
      <c r="C54" s="6" t="s">
        <v>17</v>
      </c>
      <c r="D54" s="6" t="b">
        <v>0</v>
      </c>
      <c r="E54" s="6" t="b">
        <v>1</v>
      </c>
      <c r="F54" s="13" t="b">
        <v>1</v>
      </c>
    </row>
    <row r="55" spans="1:6" x14ac:dyDescent="0.35">
      <c r="A55" s="14">
        <v>40166</v>
      </c>
      <c r="B55" s="6" t="s">
        <v>460</v>
      </c>
      <c r="C55" s="6" t="s">
        <v>7</v>
      </c>
      <c r="D55" s="6" t="b">
        <v>1</v>
      </c>
      <c r="E55" s="6" t="b">
        <v>1</v>
      </c>
      <c r="F55" s="6" t="b">
        <v>1</v>
      </c>
    </row>
    <row r="56" spans="1:6" x14ac:dyDescent="0.35">
      <c r="A56" s="14">
        <v>40167</v>
      </c>
      <c r="B56" s="6" t="s">
        <v>461</v>
      </c>
      <c r="C56" s="6" t="s">
        <v>10</v>
      </c>
      <c r="D56" s="6" t="b">
        <v>1</v>
      </c>
      <c r="E56" s="6" t="b">
        <v>0</v>
      </c>
      <c r="F56" s="6" t="b">
        <v>1</v>
      </c>
    </row>
    <row r="57" spans="1:6" x14ac:dyDescent="0.35">
      <c r="A57" s="14">
        <v>40169</v>
      </c>
      <c r="B57" s="6" t="s">
        <v>462</v>
      </c>
      <c r="C57" s="6" t="s">
        <v>7</v>
      </c>
      <c r="D57" s="6" t="b">
        <v>1</v>
      </c>
      <c r="E57" s="6" t="b">
        <v>0</v>
      </c>
      <c r="F57" s="6" t="b">
        <v>1</v>
      </c>
    </row>
    <row r="58" spans="1:6" x14ac:dyDescent="0.35">
      <c r="A58" s="14">
        <v>40170</v>
      </c>
      <c r="B58" s="6" t="s">
        <v>463</v>
      </c>
      <c r="C58" s="6" t="s">
        <v>7</v>
      </c>
      <c r="D58" s="6" t="b">
        <v>1</v>
      </c>
      <c r="E58" s="6" t="b">
        <v>1</v>
      </c>
      <c r="F58" s="6" t="b">
        <v>1</v>
      </c>
    </row>
    <row r="59" spans="1:6" x14ac:dyDescent="0.35">
      <c r="A59" s="14">
        <v>40174</v>
      </c>
      <c r="B59" s="6" t="s">
        <v>464</v>
      </c>
      <c r="C59" s="6" t="s">
        <v>17</v>
      </c>
      <c r="D59" s="6" t="b">
        <v>1</v>
      </c>
      <c r="E59" s="6" t="b">
        <v>1</v>
      </c>
      <c r="F59" s="6" t="b">
        <v>1</v>
      </c>
    </row>
    <row r="60" spans="1:6" x14ac:dyDescent="0.35">
      <c r="A60" s="14">
        <v>40175</v>
      </c>
      <c r="B60" s="6" t="s">
        <v>465</v>
      </c>
      <c r="C60" s="6" t="s">
        <v>7</v>
      </c>
      <c r="D60" s="6" t="b">
        <v>1</v>
      </c>
      <c r="E60" s="6" t="b">
        <v>1</v>
      </c>
      <c r="F60" s="6" t="b">
        <v>1</v>
      </c>
    </row>
    <row r="61" spans="1:6" x14ac:dyDescent="0.35">
      <c r="A61" s="14">
        <v>40176</v>
      </c>
      <c r="B61" s="6" t="s">
        <v>466</v>
      </c>
      <c r="C61" s="6" t="s">
        <v>17</v>
      </c>
      <c r="D61" s="6" t="b">
        <v>1</v>
      </c>
      <c r="E61" s="6" t="b">
        <v>1</v>
      </c>
      <c r="F61" s="6" t="b">
        <v>1</v>
      </c>
    </row>
    <row r="62" spans="1:6" x14ac:dyDescent="0.35">
      <c r="A62" s="14">
        <v>40178</v>
      </c>
      <c r="B62" s="6" t="s">
        <v>467</v>
      </c>
      <c r="C62" s="6" t="s">
        <v>17</v>
      </c>
      <c r="D62" s="6" t="b">
        <v>1</v>
      </c>
      <c r="E62" s="6" t="b">
        <v>0</v>
      </c>
      <c r="F62" s="6" t="b">
        <v>1</v>
      </c>
    </row>
    <row r="63" spans="1:6" x14ac:dyDescent="0.35">
      <c r="A63" s="14">
        <v>40182</v>
      </c>
      <c r="B63" s="6" t="s">
        <v>468</v>
      </c>
      <c r="C63" s="6" t="s">
        <v>7</v>
      </c>
      <c r="D63" s="6" t="b">
        <v>1</v>
      </c>
      <c r="E63" s="6" t="b">
        <v>0</v>
      </c>
      <c r="F63" s="6" t="b">
        <v>1</v>
      </c>
    </row>
    <row r="64" spans="1:6" x14ac:dyDescent="0.35">
      <c r="A64" s="14">
        <v>40190</v>
      </c>
      <c r="B64" s="6" t="s">
        <v>469</v>
      </c>
      <c r="C64" s="6" t="s">
        <v>26</v>
      </c>
      <c r="D64" s="6" t="b">
        <v>1</v>
      </c>
      <c r="E64" s="6" t="b">
        <v>0</v>
      </c>
      <c r="F64" s="6" t="b">
        <v>0</v>
      </c>
    </row>
    <row r="65" spans="1:6" x14ac:dyDescent="0.35">
      <c r="A65" s="14">
        <v>40196</v>
      </c>
      <c r="B65" s="6" t="s">
        <v>470</v>
      </c>
      <c r="C65" s="6" t="s">
        <v>7</v>
      </c>
      <c r="D65" s="6" t="b">
        <v>1</v>
      </c>
      <c r="E65" s="6" t="b">
        <v>1</v>
      </c>
      <c r="F65" s="6" t="b">
        <v>1</v>
      </c>
    </row>
    <row r="66" spans="1:6" x14ac:dyDescent="0.35">
      <c r="A66" s="14">
        <v>40199</v>
      </c>
      <c r="B66" s="6" t="s">
        <v>471</v>
      </c>
      <c r="C66" s="6" t="s">
        <v>7</v>
      </c>
      <c r="D66" s="6" t="b">
        <v>1</v>
      </c>
      <c r="E66" s="6" t="b">
        <v>1</v>
      </c>
      <c r="F66" s="6" t="b">
        <v>1</v>
      </c>
    </row>
    <row r="67" spans="1:6" x14ac:dyDescent="0.35">
      <c r="A67" s="14">
        <v>40201</v>
      </c>
      <c r="B67" s="6" t="s">
        <v>472</v>
      </c>
      <c r="C67" s="6" t="s">
        <v>7</v>
      </c>
      <c r="D67" s="6" t="b">
        <v>0</v>
      </c>
      <c r="E67" s="6" t="b">
        <v>1</v>
      </c>
      <c r="F67" s="13" t="b">
        <v>1</v>
      </c>
    </row>
    <row r="68" spans="1:6" x14ac:dyDescent="0.35">
      <c r="A68" s="14">
        <v>40203</v>
      </c>
      <c r="B68" s="6" t="s">
        <v>473</v>
      </c>
      <c r="C68" s="6" t="s">
        <v>7</v>
      </c>
      <c r="D68" s="6" t="b">
        <v>0</v>
      </c>
      <c r="E68" s="6" t="b">
        <v>1</v>
      </c>
      <c r="F68" s="13" t="b">
        <v>1</v>
      </c>
    </row>
    <row r="69" spans="1:6" x14ac:dyDescent="0.35">
      <c r="A69" s="14">
        <v>40205</v>
      </c>
      <c r="B69" s="6" t="s">
        <v>474</v>
      </c>
      <c r="C69" s="6" t="s">
        <v>7</v>
      </c>
      <c r="D69" s="6" t="b">
        <v>0</v>
      </c>
      <c r="E69" s="6" t="b">
        <v>1</v>
      </c>
      <c r="F69" s="13" t="b">
        <v>0</v>
      </c>
    </row>
    <row r="70" spans="1:6" x14ac:dyDescent="0.35">
      <c r="A70" s="14">
        <v>40210</v>
      </c>
      <c r="B70" s="6" t="s">
        <v>475</v>
      </c>
      <c r="C70" s="6" t="s">
        <v>7</v>
      </c>
      <c r="D70" s="6" t="b">
        <v>1</v>
      </c>
      <c r="E70" s="6" t="b">
        <v>0</v>
      </c>
      <c r="F70" s="6" t="b">
        <v>1</v>
      </c>
    </row>
    <row r="71" spans="1:6" x14ac:dyDescent="0.35">
      <c r="A71" s="14">
        <v>40215</v>
      </c>
      <c r="B71" s="6" t="s">
        <v>476</v>
      </c>
      <c r="C71" s="6" t="s">
        <v>7</v>
      </c>
      <c r="D71" s="6" t="b">
        <v>1</v>
      </c>
      <c r="E71" s="6" t="b">
        <v>1</v>
      </c>
      <c r="F71" s="6" t="b">
        <v>1</v>
      </c>
    </row>
    <row r="72" spans="1:6" x14ac:dyDescent="0.35">
      <c r="A72" s="14">
        <v>40220</v>
      </c>
      <c r="B72" s="6" t="s">
        <v>477</v>
      </c>
      <c r="C72" s="6" t="s">
        <v>31</v>
      </c>
      <c r="D72" s="6" t="b">
        <v>1</v>
      </c>
      <c r="E72" s="6" t="b">
        <v>0</v>
      </c>
      <c r="F72" s="6" t="b">
        <v>0</v>
      </c>
    </row>
    <row r="73" spans="1:6" x14ac:dyDescent="0.35">
      <c r="A73" s="14">
        <v>40221</v>
      </c>
      <c r="B73" s="6" t="s">
        <v>478</v>
      </c>
      <c r="C73" s="6" t="s">
        <v>17</v>
      </c>
      <c r="D73" s="6" t="b">
        <v>1</v>
      </c>
      <c r="E73" s="6" t="b">
        <v>0</v>
      </c>
      <c r="F73" s="6" t="b">
        <v>1</v>
      </c>
    </row>
    <row r="74" spans="1:6" x14ac:dyDescent="0.35">
      <c r="A74" s="14">
        <v>40223</v>
      </c>
      <c r="B74" s="6" t="s">
        <v>479</v>
      </c>
      <c r="C74" s="6" t="s">
        <v>17</v>
      </c>
      <c r="D74" s="6" t="b">
        <v>1</v>
      </c>
      <c r="E74" s="6" t="b">
        <v>1</v>
      </c>
      <c r="F74" s="6" t="b">
        <v>1</v>
      </c>
    </row>
    <row r="75" spans="1:6" x14ac:dyDescent="0.35">
      <c r="A75" s="14">
        <v>40229</v>
      </c>
      <c r="B75" s="6" t="s">
        <v>480</v>
      </c>
      <c r="C75" s="6" t="s">
        <v>17</v>
      </c>
      <c r="D75" s="6" t="b">
        <v>1</v>
      </c>
      <c r="E75" s="6" t="b">
        <v>0</v>
      </c>
      <c r="F75" s="6" t="b">
        <v>1</v>
      </c>
    </row>
    <row r="76" spans="1:6" x14ac:dyDescent="0.35">
      <c r="A76" s="14">
        <v>40237</v>
      </c>
      <c r="B76" s="6" t="s">
        <v>481</v>
      </c>
      <c r="C76" s="6" t="s">
        <v>17</v>
      </c>
      <c r="D76" s="6" t="b">
        <v>1</v>
      </c>
      <c r="E76" s="6" t="b">
        <v>1</v>
      </c>
      <c r="F76" s="6" t="b">
        <v>1</v>
      </c>
    </row>
    <row r="77" spans="1:6" x14ac:dyDescent="0.35">
      <c r="A77" s="14">
        <v>40239</v>
      </c>
      <c r="B77" s="6" t="s">
        <v>482</v>
      </c>
      <c r="C77" s="6" t="s">
        <v>31</v>
      </c>
      <c r="D77" s="6" t="b">
        <v>1</v>
      </c>
      <c r="E77" s="6" t="b">
        <v>1</v>
      </c>
      <c r="F77" s="6" t="b">
        <v>1</v>
      </c>
    </row>
    <row r="78" spans="1:6" x14ac:dyDescent="0.35">
      <c r="A78" s="14">
        <v>40250</v>
      </c>
      <c r="B78" s="6" t="s">
        <v>483</v>
      </c>
      <c r="C78" s="6" t="s">
        <v>17</v>
      </c>
      <c r="D78" s="6" t="b">
        <v>1</v>
      </c>
      <c r="E78" s="6" t="b">
        <v>0</v>
      </c>
      <c r="F78" s="6" t="b">
        <v>1</v>
      </c>
    </row>
    <row r="79" spans="1:6" x14ac:dyDescent="0.35">
      <c r="A79" s="14">
        <v>40263</v>
      </c>
      <c r="B79" s="6" t="s">
        <v>484</v>
      </c>
      <c r="C79" s="6" t="s">
        <v>10</v>
      </c>
      <c r="D79" s="6" t="b">
        <v>1</v>
      </c>
      <c r="E79" s="6" t="b">
        <v>1</v>
      </c>
      <c r="F79" s="6" t="b">
        <v>1</v>
      </c>
    </row>
    <row r="80" spans="1:6" x14ac:dyDescent="0.35">
      <c r="A80" s="14">
        <v>40266</v>
      </c>
      <c r="B80" s="6" t="s">
        <v>485</v>
      </c>
      <c r="C80" s="6" t="s">
        <v>31</v>
      </c>
      <c r="D80" s="6" t="b">
        <v>1</v>
      </c>
      <c r="E80" s="6" t="b">
        <v>0</v>
      </c>
      <c r="F80" s="6" t="b">
        <v>1</v>
      </c>
    </row>
    <row r="81" spans="1:6" x14ac:dyDescent="0.35">
      <c r="A81" s="14">
        <v>40267</v>
      </c>
      <c r="B81" s="6" t="s">
        <v>486</v>
      </c>
      <c r="C81" s="6" t="s">
        <v>17</v>
      </c>
      <c r="D81" s="6" t="b">
        <v>0</v>
      </c>
      <c r="E81" s="6" t="b">
        <v>1</v>
      </c>
      <c r="F81" s="13" t="b">
        <v>1</v>
      </c>
    </row>
    <row r="82" spans="1:6" x14ac:dyDescent="0.35">
      <c r="A82" s="14">
        <v>40279</v>
      </c>
      <c r="B82" s="6" t="s">
        <v>487</v>
      </c>
      <c r="C82" s="6" t="s">
        <v>17</v>
      </c>
      <c r="D82" s="6" t="b">
        <v>1</v>
      </c>
      <c r="E82" s="6" t="b">
        <v>1</v>
      </c>
      <c r="F82" s="6" t="b">
        <v>1</v>
      </c>
    </row>
    <row r="83" spans="1:6" x14ac:dyDescent="0.35">
      <c r="A83" s="14">
        <v>40282</v>
      </c>
      <c r="B83" s="6" t="s">
        <v>488</v>
      </c>
      <c r="C83" s="6" t="s">
        <v>26</v>
      </c>
      <c r="D83" s="6" t="b">
        <v>1</v>
      </c>
      <c r="E83" s="6" t="b">
        <v>0</v>
      </c>
      <c r="F83" s="6" t="b">
        <v>1</v>
      </c>
    </row>
    <row r="84" spans="1:6" x14ac:dyDescent="0.35">
      <c r="A84" s="14">
        <v>40285</v>
      </c>
      <c r="B84" s="6" t="s">
        <v>489</v>
      </c>
      <c r="C84" s="6" t="s">
        <v>17</v>
      </c>
      <c r="D84" s="6" t="b">
        <v>0</v>
      </c>
      <c r="E84" s="6" t="b">
        <v>1</v>
      </c>
      <c r="F84" s="13" t="b">
        <v>1</v>
      </c>
    </row>
    <row r="85" spans="1:6" x14ac:dyDescent="0.35">
      <c r="A85" s="14">
        <v>40286</v>
      </c>
      <c r="B85" s="6" t="s">
        <v>490</v>
      </c>
      <c r="C85" s="6" t="s">
        <v>7</v>
      </c>
      <c r="D85" s="6" t="b">
        <v>1</v>
      </c>
      <c r="E85" s="6" t="b">
        <v>0</v>
      </c>
      <c r="F85" s="6" t="b">
        <v>1</v>
      </c>
    </row>
    <row r="86" spans="1:6" x14ac:dyDescent="0.35">
      <c r="A86" s="14">
        <v>40300</v>
      </c>
      <c r="B86" s="6" t="s">
        <v>491</v>
      </c>
      <c r="C86" s="6" t="s">
        <v>7</v>
      </c>
      <c r="D86" s="6" t="b">
        <v>1</v>
      </c>
      <c r="E86" s="6" t="b">
        <v>1</v>
      </c>
      <c r="F86" s="6" t="b">
        <v>1</v>
      </c>
    </row>
    <row r="87" spans="1:6" x14ac:dyDescent="0.35">
      <c r="A87" s="14">
        <v>40304</v>
      </c>
      <c r="B87" s="6" t="s">
        <v>492</v>
      </c>
      <c r="C87" s="6" t="s">
        <v>7</v>
      </c>
      <c r="D87" s="6" t="b">
        <v>1</v>
      </c>
      <c r="E87" s="6" t="b">
        <v>1</v>
      </c>
      <c r="F87" s="6" t="b">
        <v>1</v>
      </c>
    </row>
    <row r="88" spans="1:6" x14ac:dyDescent="0.35">
      <c r="A88" s="14">
        <v>40307</v>
      </c>
      <c r="B88" s="6" t="s">
        <v>493</v>
      </c>
      <c r="C88" s="6" t="s">
        <v>26</v>
      </c>
      <c r="D88" s="6" t="b">
        <v>1</v>
      </c>
      <c r="E88" s="6" t="b">
        <v>0</v>
      </c>
      <c r="F88" s="6" t="b">
        <v>0</v>
      </c>
    </row>
    <row r="89" spans="1:6" x14ac:dyDescent="0.35">
      <c r="A89" s="14">
        <v>40311</v>
      </c>
      <c r="B89" s="6" t="s">
        <v>494</v>
      </c>
      <c r="C89" s="6" t="s">
        <v>7</v>
      </c>
      <c r="D89" s="6" t="b">
        <v>0</v>
      </c>
      <c r="E89" s="6" t="b">
        <v>1</v>
      </c>
      <c r="F89" s="13" t="b">
        <v>1</v>
      </c>
    </row>
    <row r="90" spans="1:6" x14ac:dyDescent="0.35">
      <c r="A90" s="14">
        <v>40313</v>
      </c>
      <c r="B90" s="6" t="s">
        <v>495</v>
      </c>
      <c r="C90" s="6" t="s">
        <v>42</v>
      </c>
      <c r="D90" s="6" t="b">
        <v>0</v>
      </c>
      <c r="E90" s="6" t="b">
        <v>1</v>
      </c>
      <c r="F90" s="13" t="b">
        <v>0</v>
      </c>
    </row>
    <row r="91" spans="1:6" x14ac:dyDescent="0.35">
      <c r="A91" s="14">
        <v>40317</v>
      </c>
      <c r="B91" s="6" t="s">
        <v>496</v>
      </c>
      <c r="C91" s="6" t="s">
        <v>7</v>
      </c>
      <c r="D91" s="6" t="b">
        <v>1</v>
      </c>
      <c r="E91" s="6" t="b">
        <v>1</v>
      </c>
      <c r="F91" s="6" t="b">
        <v>1</v>
      </c>
    </row>
    <row r="92" spans="1:6" x14ac:dyDescent="0.35">
      <c r="A92" s="14">
        <v>40319</v>
      </c>
      <c r="B92" s="6" t="s">
        <v>497</v>
      </c>
      <c r="C92" s="6" t="s">
        <v>42</v>
      </c>
      <c r="D92" s="6" t="b">
        <v>1</v>
      </c>
      <c r="E92" s="6" t="b">
        <v>1</v>
      </c>
      <c r="F92" s="6" t="b">
        <v>1</v>
      </c>
    </row>
    <row r="93" spans="1:6" x14ac:dyDescent="0.35">
      <c r="A93" s="14">
        <v>40321</v>
      </c>
      <c r="B93" s="6" t="s">
        <v>498</v>
      </c>
      <c r="C93" s="6" t="s">
        <v>17</v>
      </c>
      <c r="D93" s="6" t="b">
        <v>1</v>
      </c>
      <c r="E93" s="6" t="b">
        <v>1</v>
      </c>
      <c r="F93" s="6" t="b">
        <v>1</v>
      </c>
    </row>
    <row r="94" spans="1:6" x14ac:dyDescent="0.35">
      <c r="A94" s="14">
        <v>40341</v>
      </c>
      <c r="B94" s="6" t="s">
        <v>499</v>
      </c>
      <c r="C94" s="6" t="s">
        <v>10</v>
      </c>
      <c r="D94" s="6" t="b">
        <v>1</v>
      </c>
      <c r="E94" s="6" t="b">
        <v>1</v>
      </c>
      <c r="F94" s="6" t="b">
        <v>1</v>
      </c>
    </row>
    <row r="95" spans="1:6" x14ac:dyDescent="0.35">
      <c r="A95" s="14">
        <v>40343</v>
      </c>
      <c r="B95" s="6" t="s">
        <v>500</v>
      </c>
      <c r="C95" s="6" t="s">
        <v>17</v>
      </c>
      <c r="D95" s="6" t="b">
        <v>1</v>
      </c>
      <c r="E95" s="6" t="b">
        <v>1</v>
      </c>
      <c r="F95" s="6" t="b">
        <v>1</v>
      </c>
    </row>
    <row r="96" spans="1:6" x14ac:dyDescent="0.35">
      <c r="A96" s="14">
        <v>40344</v>
      </c>
      <c r="B96" s="6" t="s">
        <v>501</v>
      </c>
      <c r="C96" s="6" t="s">
        <v>17</v>
      </c>
      <c r="D96" s="6" t="b">
        <v>1</v>
      </c>
      <c r="E96" s="6" t="b">
        <v>1</v>
      </c>
      <c r="F96" s="6" t="b">
        <v>1</v>
      </c>
    </row>
    <row r="97" spans="1:6" x14ac:dyDescent="0.35">
      <c r="A97" s="14">
        <v>40346</v>
      </c>
      <c r="B97" s="6" t="s">
        <v>502</v>
      </c>
      <c r="C97" s="6" t="s">
        <v>26</v>
      </c>
      <c r="D97" s="6" t="b">
        <v>1</v>
      </c>
      <c r="E97" s="6" t="b">
        <v>0</v>
      </c>
      <c r="F97" s="6" t="b">
        <v>0</v>
      </c>
    </row>
    <row r="98" spans="1:6" x14ac:dyDescent="0.35">
      <c r="A98" s="14">
        <v>40349</v>
      </c>
      <c r="B98" s="6" t="s">
        <v>503</v>
      </c>
      <c r="C98" s="6" t="s">
        <v>17</v>
      </c>
      <c r="D98" s="6" t="b">
        <v>1</v>
      </c>
      <c r="E98" s="6" t="b">
        <v>1</v>
      </c>
      <c r="F98" s="6" t="b">
        <v>1</v>
      </c>
    </row>
    <row r="99" spans="1:6" x14ac:dyDescent="0.35">
      <c r="A99" s="14">
        <v>40353</v>
      </c>
      <c r="B99" s="6" t="s">
        <v>504</v>
      </c>
      <c r="C99" s="6" t="s">
        <v>10</v>
      </c>
      <c r="D99" s="6" t="b">
        <v>1</v>
      </c>
      <c r="E99" s="6" t="b">
        <v>0</v>
      </c>
      <c r="F99" s="6" t="b">
        <v>1</v>
      </c>
    </row>
    <row r="100" spans="1:6" x14ac:dyDescent="0.35">
      <c r="A100" s="14">
        <v>40356</v>
      </c>
      <c r="B100" s="6" t="s">
        <v>505</v>
      </c>
      <c r="C100" s="6" t="s">
        <v>7</v>
      </c>
      <c r="D100" s="6" t="b">
        <v>1</v>
      </c>
      <c r="E100" s="6" t="b">
        <v>0</v>
      </c>
      <c r="F100" s="6" t="b">
        <v>1</v>
      </c>
    </row>
    <row r="101" spans="1:6" x14ac:dyDescent="0.35">
      <c r="A101" s="14">
        <v>40359</v>
      </c>
      <c r="B101" s="6" t="s">
        <v>506</v>
      </c>
      <c r="C101" s="6" t="s">
        <v>17</v>
      </c>
      <c r="D101" s="6" t="b">
        <v>1</v>
      </c>
      <c r="E101" s="6" t="b">
        <v>0</v>
      </c>
      <c r="F101" s="6" t="b">
        <v>1</v>
      </c>
    </row>
    <row r="102" spans="1:6" x14ac:dyDescent="0.35">
      <c r="A102" s="14">
        <v>40361</v>
      </c>
      <c r="B102" s="6" t="s">
        <v>507</v>
      </c>
      <c r="C102" s="6" t="s">
        <v>17</v>
      </c>
      <c r="D102" s="6" t="b">
        <v>1</v>
      </c>
      <c r="E102" s="6" t="b">
        <v>1</v>
      </c>
      <c r="F102" s="6" t="b">
        <v>1</v>
      </c>
    </row>
    <row r="103" spans="1:6" x14ac:dyDescent="0.35">
      <c r="A103" s="14">
        <v>40362</v>
      </c>
      <c r="B103" s="6" t="s">
        <v>508</v>
      </c>
      <c r="C103" s="6" t="s">
        <v>17</v>
      </c>
      <c r="D103" s="6" t="b">
        <v>1</v>
      </c>
      <c r="E103" s="6" t="b">
        <v>1</v>
      </c>
      <c r="F103" s="6" t="b">
        <v>1</v>
      </c>
    </row>
    <row r="104" spans="1:6" x14ac:dyDescent="0.35">
      <c r="A104" s="14">
        <v>40363</v>
      </c>
      <c r="B104" s="6" t="s">
        <v>509</v>
      </c>
      <c r="C104" s="6" t="s">
        <v>10</v>
      </c>
      <c r="D104" s="6" t="b">
        <v>1</v>
      </c>
      <c r="E104" s="6" t="b">
        <v>1</v>
      </c>
      <c r="F104" s="6" t="b">
        <v>1</v>
      </c>
    </row>
    <row r="105" spans="1:6" x14ac:dyDescent="0.35">
      <c r="A105" s="14">
        <v>40368</v>
      </c>
      <c r="B105" s="6" t="s">
        <v>510</v>
      </c>
      <c r="C105" s="6" t="s">
        <v>7</v>
      </c>
      <c r="D105" s="6" t="b">
        <v>1</v>
      </c>
      <c r="E105" s="6" t="b">
        <v>0</v>
      </c>
      <c r="F105" s="6" t="b">
        <v>1</v>
      </c>
    </row>
    <row r="106" spans="1:6" x14ac:dyDescent="0.35">
      <c r="A106" s="14">
        <v>40370</v>
      </c>
      <c r="B106" s="6" t="s">
        <v>511</v>
      </c>
      <c r="C106" s="6" t="s">
        <v>17</v>
      </c>
      <c r="D106" s="6" t="b">
        <v>1</v>
      </c>
      <c r="E106" s="6" t="b">
        <v>0</v>
      </c>
      <c r="F106" s="6" t="b">
        <v>1</v>
      </c>
    </row>
    <row r="107" spans="1:6" x14ac:dyDescent="0.35">
      <c r="A107" s="14">
        <v>40374</v>
      </c>
      <c r="B107" s="6" t="s">
        <v>512</v>
      </c>
      <c r="C107" s="6" t="s">
        <v>7</v>
      </c>
      <c r="D107" s="6" t="b">
        <v>1</v>
      </c>
      <c r="E107" s="6" t="b">
        <v>1</v>
      </c>
      <c r="F107" s="6" t="b">
        <v>1</v>
      </c>
    </row>
    <row r="108" spans="1:6" x14ac:dyDescent="0.35">
      <c r="A108" s="14">
        <v>40377</v>
      </c>
      <c r="B108" s="6" t="s">
        <v>513</v>
      </c>
      <c r="C108" s="6" t="s">
        <v>26</v>
      </c>
      <c r="D108" s="6" t="b">
        <v>1</v>
      </c>
      <c r="E108" s="6" t="b">
        <v>0</v>
      </c>
      <c r="F108" s="6" t="b">
        <v>1</v>
      </c>
    </row>
    <row r="109" spans="1:6" x14ac:dyDescent="0.35">
      <c r="A109" s="14">
        <v>40380</v>
      </c>
      <c r="B109" s="6" t="s">
        <v>514</v>
      </c>
      <c r="C109" s="6" t="s">
        <v>10</v>
      </c>
      <c r="D109" s="6" t="b">
        <v>1</v>
      </c>
      <c r="E109" s="6" t="b">
        <v>0</v>
      </c>
      <c r="F109" s="6" t="b">
        <v>1</v>
      </c>
    </row>
    <row r="110" spans="1:6" x14ac:dyDescent="0.35">
      <c r="A110" s="14">
        <v>40382</v>
      </c>
      <c r="B110" s="6" t="s">
        <v>515</v>
      </c>
      <c r="C110" s="6" t="s">
        <v>42</v>
      </c>
      <c r="D110" s="6" t="b">
        <v>0</v>
      </c>
      <c r="E110" s="6" t="b">
        <v>1</v>
      </c>
      <c r="F110" s="13" t="b">
        <v>1</v>
      </c>
    </row>
    <row r="111" spans="1:6" x14ac:dyDescent="0.35">
      <c r="A111" s="14">
        <v>40388</v>
      </c>
      <c r="B111" s="6" t="s">
        <v>516</v>
      </c>
      <c r="C111" s="6" t="s">
        <v>17</v>
      </c>
      <c r="D111" s="6" t="b">
        <v>0</v>
      </c>
      <c r="E111" s="6" t="b">
        <v>1</v>
      </c>
      <c r="F111" s="13" t="b">
        <v>1</v>
      </c>
    </row>
    <row r="112" spans="1:6" x14ac:dyDescent="0.35">
      <c r="A112" s="14">
        <v>40393</v>
      </c>
      <c r="B112" s="6" t="s">
        <v>517</v>
      </c>
      <c r="C112" s="6" t="s">
        <v>26</v>
      </c>
      <c r="D112" s="6" t="b">
        <v>1</v>
      </c>
      <c r="E112" s="6" t="b">
        <v>0</v>
      </c>
      <c r="F112" s="6" t="b">
        <v>1</v>
      </c>
    </row>
    <row r="113" spans="1:6" x14ac:dyDescent="0.35">
      <c r="A113" s="14">
        <v>40394</v>
      </c>
      <c r="B113" s="6" t="s">
        <v>518</v>
      </c>
      <c r="C113" s="6" t="s">
        <v>17</v>
      </c>
      <c r="D113" s="6" t="b">
        <v>1</v>
      </c>
      <c r="E113" s="6" t="b">
        <v>0</v>
      </c>
      <c r="F113" s="6" t="b">
        <v>1</v>
      </c>
    </row>
    <row r="114" spans="1:6" x14ac:dyDescent="0.35">
      <c r="A114" s="14">
        <v>40395</v>
      </c>
      <c r="B114" s="6" t="s">
        <v>519</v>
      </c>
      <c r="C114" s="6" t="s">
        <v>17</v>
      </c>
      <c r="D114" s="6" t="b">
        <v>1</v>
      </c>
      <c r="E114" s="6" t="b">
        <v>0</v>
      </c>
      <c r="F114" s="6" t="b">
        <v>1</v>
      </c>
    </row>
    <row r="115" spans="1:6" x14ac:dyDescent="0.35">
      <c r="A115" s="14">
        <v>40397</v>
      </c>
      <c r="B115" s="6" t="s">
        <v>520</v>
      </c>
      <c r="C115" s="6" t="s">
        <v>42</v>
      </c>
      <c r="D115" s="6" t="b">
        <v>1</v>
      </c>
      <c r="E115" s="6" t="b">
        <v>0</v>
      </c>
      <c r="F115" s="6" t="b">
        <v>1</v>
      </c>
    </row>
    <row r="116" spans="1:6" x14ac:dyDescent="0.35">
      <c r="A116" s="14">
        <v>40399</v>
      </c>
      <c r="B116" s="6" t="s">
        <v>521</v>
      </c>
      <c r="C116" s="6" t="s">
        <v>17</v>
      </c>
      <c r="D116" s="6" t="b">
        <v>0</v>
      </c>
      <c r="E116" s="6" t="b">
        <v>1</v>
      </c>
      <c r="F116" s="13" t="b">
        <v>1</v>
      </c>
    </row>
    <row r="117" spans="1:6" x14ac:dyDescent="0.35">
      <c r="A117" s="14">
        <v>40410</v>
      </c>
      <c r="B117" s="6" t="s">
        <v>522</v>
      </c>
      <c r="C117" s="6" t="s">
        <v>17</v>
      </c>
      <c r="D117" s="6" t="b">
        <v>1</v>
      </c>
      <c r="E117" s="6" t="b">
        <v>1</v>
      </c>
      <c r="F117" s="6" t="b">
        <v>1</v>
      </c>
    </row>
    <row r="118" spans="1:6" x14ac:dyDescent="0.35">
      <c r="A118" s="14">
        <v>40412</v>
      </c>
      <c r="B118" s="6" t="s">
        <v>523</v>
      </c>
      <c r="C118" s="6" t="s">
        <v>26</v>
      </c>
      <c r="D118" s="6" t="b">
        <v>1</v>
      </c>
      <c r="E118" s="6" t="b">
        <v>0</v>
      </c>
      <c r="F118" s="6" t="b">
        <v>0</v>
      </c>
    </row>
    <row r="119" spans="1:6" x14ac:dyDescent="0.35">
      <c r="A119" s="14">
        <v>40421</v>
      </c>
      <c r="B119" s="6" t="s">
        <v>524</v>
      </c>
      <c r="C119" s="6" t="s">
        <v>26</v>
      </c>
      <c r="D119" s="6" t="b">
        <v>1</v>
      </c>
      <c r="E119" s="6" t="b">
        <v>1</v>
      </c>
      <c r="F119" s="6" t="b">
        <v>1</v>
      </c>
    </row>
    <row r="120" spans="1:6" x14ac:dyDescent="0.35">
      <c r="A120" s="14">
        <v>40424</v>
      </c>
      <c r="B120" s="6" t="s">
        <v>525</v>
      </c>
      <c r="C120" s="6" t="s">
        <v>7</v>
      </c>
      <c r="D120" s="6" t="b">
        <v>1</v>
      </c>
      <c r="E120" s="6" t="b">
        <v>1</v>
      </c>
      <c r="F120" s="6" t="b">
        <v>1</v>
      </c>
    </row>
    <row r="121" spans="1:6" x14ac:dyDescent="0.35">
      <c r="A121" s="14">
        <v>40425</v>
      </c>
      <c r="B121" s="6" t="s">
        <v>526</v>
      </c>
      <c r="C121" s="6" t="s">
        <v>7</v>
      </c>
      <c r="D121" s="6" t="b">
        <v>1</v>
      </c>
      <c r="E121" s="6" t="b">
        <v>1</v>
      </c>
      <c r="F121" s="6" t="b">
        <v>1</v>
      </c>
    </row>
    <row r="122" spans="1:6" x14ac:dyDescent="0.35">
      <c r="A122" s="14">
        <v>40434</v>
      </c>
      <c r="B122" s="6" t="s">
        <v>527</v>
      </c>
      <c r="C122" s="6" t="s">
        <v>17</v>
      </c>
      <c r="D122" s="6" t="b">
        <v>1</v>
      </c>
      <c r="E122" s="6" t="b">
        <v>0</v>
      </c>
      <c r="F122" s="6" t="b">
        <v>1</v>
      </c>
    </row>
    <row r="123" spans="1:6" x14ac:dyDescent="0.35">
      <c r="A123" s="14">
        <v>40444</v>
      </c>
      <c r="B123" s="6" t="s">
        <v>528</v>
      </c>
      <c r="C123" s="6" t="s">
        <v>26</v>
      </c>
      <c r="D123" s="6" t="b">
        <v>1</v>
      </c>
      <c r="E123" s="6" t="b">
        <v>0</v>
      </c>
      <c r="F123" s="6" t="b">
        <v>1</v>
      </c>
    </row>
    <row r="124" spans="1:6" x14ac:dyDescent="0.35">
      <c r="A124" s="14">
        <v>40446</v>
      </c>
      <c r="B124" s="6" t="s">
        <v>529</v>
      </c>
      <c r="C124" s="6" t="s">
        <v>26</v>
      </c>
      <c r="D124" s="6" t="b">
        <v>1</v>
      </c>
      <c r="E124" s="6" t="b">
        <v>1</v>
      </c>
      <c r="F124" s="6" t="b">
        <v>1</v>
      </c>
    </row>
    <row r="125" spans="1:6" x14ac:dyDescent="0.35">
      <c r="A125" s="14">
        <v>40451</v>
      </c>
      <c r="B125" s="6" t="s">
        <v>530</v>
      </c>
      <c r="C125" s="6" t="s">
        <v>17</v>
      </c>
      <c r="D125" s="6" t="b">
        <v>1</v>
      </c>
      <c r="E125" s="6" t="b">
        <v>1</v>
      </c>
      <c r="F125" s="6" t="b">
        <v>1</v>
      </c>
    </row>
    <row r="126" spans="1:6" x14ac:dyDescent="0.35">
      <c r="A126" s="14">
        <v>40453</v>
      </c>
      <c r="B126" s="6" t="s">
        <v>531</v>
      </c>
      <c r="C126" s="6" t="s">
        <v>17</v>
      </c>
      <c r="D126" s="6" t="b">
        <v>1</v>
      </c>
      <c r="E126" s="6" t="b">
        <v>1</v>
      </c>
      <c r="F126" s="6" t="b">
        <v>1</v>
      </c>
    </row>
    <row r="127" spans="1:6" x14ac:dyDescent="0.35">
      <c r="A127" s="14">
        <v>40454</v>
      </c>
      <c r="B127" s="6" t="s">
        <v>532</v>
      </c>
      <c r="C127" s="6" t="s">
        <v>10</v>
      </c>
      <c r="D127" s="6" t="b">
        <v>1</v>
      </c>
      <c r="E127" s="6" t="b">
        <v>1</v>
      </c>
      <c r="F127" s="6" t="b">
        <v>1</v>
      </c>
    </row>
    <row r="128" spans="1:6" x14ac:dyDescent="0.35">
      <c r="A128" s="14">
        <v>40455</v>
      </c>
      <c r="B128" s="6" t="s">
        <v>533</v>
      </c>
      <c r="C128" s="6" t="s">
        <v>26</v>
      </c>
      <c r="D128" s="6" t="b">
        <v>1</v>
      </c>
      <c r="E128" s="6" t="b">
        <v>1</v>
      </c>
      <c r="F128" s="6" t="b">
        <v>1</v>
      </c>
    </row>
    <row r="129" spans="1:6" x14ac:dyDescent="0.35">
      <c r="A129" s="14">
        <v>40461</v>
      </c>
      <c r="B129" s="6" t="s">
        <v>534</v>
      </c>
      <c r="C129" s="6" t="s">
        <v>17</v>
      </c>
      <c r="D129" s="6" t="b">
        <v>1</v>
      </c>
      <c r="E129" s="6" t="b">
        <v>1</v>
      </c>
      <c r="F129" s="6" t="b">
        <v>1</v>
      </c>
    </row>
    <row r="130" spans="1:6" x14ac:dyDescent="0.35">
      <c r="A130" s="14">
        <v>40470</v>
      </c>
      <c r="B130" s="6" t="s">
        <v>535</v>
      </c>
      <c r="C130" s="6" t="s">
        <v>17</v>
      </c>
      <c r="D130" s="6" t="b">
        <v>1</v>
      </c>
      <c r="E130" s="6" t="b">
        <v>1</v>
      </c>
      <c r="F130" s="6" t="b">
        <v>1</v>
      </c>
    </row>
    <row r="131" spans="1:6" x14ac:dyDescent="0.35">
      <c r="A131" s="14">
        <v>40472</v>
      </c>
      <c r="B131" s="6" t="s">
        <v>536</v>
      </c>
      <c r="C131" s="6" t="s">
        <v>7</v>
      </c>
      <c r="D131" s="6" t="b">
        <v>0</v>
      </c>
      <c r="E131" s="6" t="b">
        <v>1</v>
      </c>
      <c r="F131" s="13" t="b">
        <v>1</v>
      </c>
    </row>
    <row r="132" spans="1:6" x14ac:dyDescent="0.35">
      <c r="A132" s="14">
        <v>40473</v>
      </c>
      <c r="B132" s="6" t="s">
        <v>537</v>
      </c>
      <c r="C132" s="6" t="s">
        <v>17</v>
      </c>
      <c r="D132" s="6" t="b">
        <v>1</v>
      </c>
      <c r="E132" s="6" t="b">
        <v>1</v>
      </c>
      <c r="F132" s="6" t="b">
        <v>1</v>
      </c>
    </row>
    <row r="133" spans="1:6" x14ac:dyDescent="0.35">
      <c r="A133" s="14">
        <v>40477</v>
      </c>
      <c r="B133" s="6" t="s">
        <v>538</v>
      </c>
      <c r="C133" s="6" t="s">
        <v>26</v>
      </c>
      <c r="D133" s="6" t="b">
        <v>0</v>
      </c>
      <c r="E133" s="6" t="b">
        <v>1</v>
      </c>
      <c r="F133" s="13" t="b">
        <v>0</v>
      </c>
    </row>
    <row r="134" spans="1:6" x14ac:dyDescent="0.35">
      <c r="A134" s="14">
        <v>40483</v>
      </c>
      <c r="B134" s="6" t="s">
        <v>539</v>
      </c>
      <c r="C134" s="6" t="s">
        <v>10</v>
      </c>
      <c r="D134" s="6" t="b">
        <v>1</v>
      </c>
      <c r="E134" s="6" t="b">
        <v>1</v>
      </c>
      <c r="F134" s="6" t="b">
        <v>1</v>
      </c>
    </row>
    <row r="135" spans="1:6" x14ac:dyDescent="0.35">
      <c r="A135" s="14">
        <v>40489</v>
      </c>
      <c r="B135" s="6" t="s">
        <v>540</v>
      </c>
      <c r="C135" s="6" t="s">
        <v>7</v>
      </c>
      <c r="D135" s="6" t="b">
        <v>1</v>
      </c>
      <c r="E135" s="6" t="b">
        <v>1</v>
      </c>
      <c r="F135" s="6" t="b">
        <v>1</v>
      </c>
    </row>
    <row r="136" spans="1:6" x14ac:dyDescent="0.35">
      <c r="A136" s="14">
        <v>40492</v>
      </c>
      <c r="B136" s="6" t="s">
        <v>541</v>
      </c>
      <c r="C136" s="6" t="s">
        <v>17</v>
      </c>
      <c r="D136" s="6" t="b">
        <v>1</v>
      </c>
      <c r="E136" s="6" t="b">
        <v>1</v>
      </c>
      <c r="F136" s="6" t="b">
        <v>1</v>
      </c>
    </row>
    <row r="137" spans="1:6" x14ac:dyDescent="0.35">
      <c r="A137" s="14">
        <v>40498</v>
      </c>
      <c r="B137" s="6" t="s">
        <v>542</v>
      </c>
      <c r="C137" s="6" t="s">
        <v>31</v>
      </c>
      <c r="D137" s="6" t="b">
        <v>1</v>
      </c>
      <c r="E137" s="6" t="b">
        <v>1</v>
      </c>
      <c r="F137" s="6" t="b">
        <v>1</v>
      </c>
    </row>
    <row r="138" spans="1:6" x14ac:dyDescent="0.35">
      <c r="A138" s="14">
        <v>40504</v>
      </c>
      <c r="B138" s="6" t="s">
        <v>543</v>
      </c>
      <c r="C138" s="6" t="s">
        <v>17</v>
      </c>
      <c r="D138" s="6" t="b">
        <v>1</v>
      </c>
      <c r="E138" s="6" t="b">
        <v>0</v>
      </c>
      <c r="F138" s="6" t="b">
        <v>1</v>
      </c>
    </row>
    <row r="139" spans="1:6" x14ac:dyDescent="0.35">
      <c r="A139" s="14">
        <v>40508</v>
      </c>
      <c r="B139" s="6" t="s">
        <v>544</v>
      </c>
      <c r="C139" s="6" t="s">
        <v>17</v>
      </c>
      <c r="D139" s="6" t="b">
        <v>0</v>
      </c>
      <c r="E139" s="6" t="b">
        <v>1</v>
      </c>
      <c r="F139" s="13" t="b">
        <v>1</v>
      </c>
    </row>
    <row r="140" spans="1:6" x14ac:dyDescent="0.35">
      <c r="A140" s="14">
        <v>40524</v>
      </c>
      <c r="B140" s="6" t="s">
        <v>545</v>
      </c>
      <c r="C140" s="6" t="s">
        <v>17</v>
      </c>
      <c r="D140" s="6" t="b">
        <v>1</v>
      </c>
      <c r="E140" s="6" t="b">
        <v>1</v>
      </c>
      <c r="F140" s="6" t="b">
        <v>1</v>
      </c>
    </row>
    <row r="141" spans="1:6" x14ac:dyDescent="0.35">
      <c r="A141" s="14">
        <v>40537</v>
      </c>
      <c r="B141" s="6" t="s">
        <v>546</v>
      </c>
      <c r="C141" s="6" t="s">
        <v>26</v>
      </c>
      <c r="D141" s="6" t="b">
        <v>1</v>
      </c>
      <c r="E141" s="6" t="b">
        <v>1</v>
      </c>
      <c r="F141" s="6" t="b">
        <v>1</v>
      </c>
    </row>
    <row r="142" spans="1:6" x14ac:dyDescent="0.35">
      <c r="A142" s="14">
        <v>40559</v>
      </c>
      <c r="B142" s="6" t="s">
        <v>547</v>
      </c>
      <c r="C142" s="6" t="s">
        <v>17</v>
      </c>
      <c r="D142" s="6" t="b">
        <v>1</v>
      </c>
      <c r="E142" s="6" t="b">
        <v>0</v>
      </c>
      <c r="F142" s="6" t="b">
        <v>1</v>
      </c>
    </row>
    <row r="143" spans="1:6" x14ac:dyDescent="0.35">
      <c r="A143" s="14">
        <v>40563</v>
      </c>
      <c r="B143" s="6" t="s">
        <v>548</v>
      </c>
      <c r="C143" s="6" t="s">
        <v>7</v>
      </c>
      <c r="D143" s="6" t="b">
        <v>1</v>
      </c>
      <c r="E143" s="6" t="b">
        <v>0</v>
      </c>
      <c r="F143" s="6" t="b">
        <v>1</v>
      </c>
    </row>
    <row r="144" spans="1:6" x14ac:dyDescent="0.35">
      <c r="A144" s="14">
        <v>40566</v>
      </c>
      <c r="B144" s="6" t="s">
        <v>549</v>
      </c>
      <c r="C144" s="6" t="s">
        <v>10</v>
      </c>
      <c r="D144" s="6" t="b">
        <v>1</v>
      </c>
      <c r="E144" s="6" t="b">
        <v>1</v>
      </c>
      <c r="F144" s="6" t="b">
        <v>1</v>
      </c>
    </row>
    <row r="145" spans="1:6" x14ac:dyDescent="0.35">
      <c r="A145" s="14">
        <v>40565</v>
      </c>
      <c r="B145" s="6" t="s">
        <v>550</v>
      </c>
      <c r="C145" s="6" t="s">
        <v>7</v>
      </c>
      <c r="D145" s="6" t="b">
        <v>1</v>
      </c>
      <c r="E145" s="6" t="b">
        <v>1</v>
      </c>
      <c r="F145" s="6" t="b">
        <v>1</v>
      </c>
    </row>
    <row r="146" spans="1:6" x14ac:dyDescent="0.35">
      <c r="A146" s="15">
        <v>40566</v>
      </c>
      <c r="B146" s="16" t="s">
        <v>551</v>
      </c>
      <c r="C146" s="16" t="s">
        <v>552</v>
      </c>
      <c r="D146" s="16" t="b">
        <v>1</v>
      </c>
      <c r="E146" s="16" t="b">
        <v>1</v>
      </c>
      <c r="F146" s="6" t="b">
        <v>1</v>
      </c>
    </row>
    <row r="148" spans="1:6" x14ac:dyDescent="0.35">
      <c r="A148" t="s">
        <v>91</v>
      </c>
      <c r="B148" s="9">
        <v>580</v>
      </c>
    </row>
    <row r="149" spans="1:6" x14ac:dyDescent="0.35">
      <c r="C149" t="b">
        <v>1</v>
      </c>
      <c r="D149">
        <f>COUNTIF(Table5[OGA .1,4 '#2 . '#3],C149)</f>
        <v>112</v>
      </c>
      <c r="E149">
        <f>COUNTIF(Table5[manual],C149)</f>
        <v>105</v>
      </c>
      <c r="F149">
        <f>COUNTIF(Table5[ground truth data],C149)</f>
        <v>133</v>
      </c>
    </row>
    <row r="150" spans="1:6" x14ac:dyDescent="0.35">
      <c r="C150" t="b">
        <v>0</v>
      </c>
      <c r="D150">
        <f>COUNTIF(Table5[OGA .1,4 '#2 . '#3],C150)</f>
        <v>33</v>
      </c>
      <c r="E150">
        <f>COUNTIF(Table5[manual],C150)</f>
        <v>40</v>
      </c>
      <c r="F150">
        <f>COUNTIF(Table5[ground truth data],C150)</f>
        <v>12</v>
      </c>
    </row>
    <row r="152" spans="1:6" x14ac:dyDescent="0.35">
      <c r="C152" t="s">
        <v>92</v>
      </c>
      <c r="D152">
        <f>D149+D150</f>
        <v>145</v>
      </c>
      <c r="E152">
        <f>E149+E150</f>
        <v>145</v>
      </c>
      <c r="F152">
        <f>F149+F150</f>
        <v>145</v>
      </c>
    </row>
    <row r="155" spans="1:6" x14ac:dyDescent="0.35">
      <c r="C155" t="s">
        <v>553</v>
      </c>
      <c r="D155" s="10">
        <f>D149/B148</f>
        <v>0.19310344827586207</v>
      </c>
      <c r="E155" s="10">
        <f>E149/B148</f>
        <v>0.18103448275862069</v>
      </c>
      <c r="F155" s="10">
        <f>F149/B148</f>
        <v>0.22931034482758619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Il. 24</vt:lpstr>
      <vt:lpstr>AR 1</vt:lpstr>
      <vt:lpstr>PH 10</vt:lpstr>
      <vt:lpstr>Triph. </vt:lpstr>
      <vt:lpstr>D. 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 Knijn</dc:creator>
  <cp:lastModifiedBy>Lotte Knijn</cp:lastModifiedBy>
  <dcterms:created xsi:type="dcterms:W3CDTF">2025-06-15T14:10:28Z</dcterms:created>
  <dcterms:modified xsi:type="dcterms:W3CDTF">2025-06-15T15:36:14Z</dcterms:modified>
</cp:coreProperties>
</file>