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20" yWindow="112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6" i="1"/>
  <c r="M18" i="1"/>
  <c r="O15" i="1"/>
  <c r="N15" i="1"/>
  <c r="M17" i="1"/>
  <c r="M15" i="1"/>
  <c r="P14" i="1"/>
  <c r="N14" i="1"/>
  <c r="M14" i="1"/>
  <c r="P13" i="1"/>
  <c r="O13" i="1"/>
  <c r="N13" i="1"/>
  <c r="M13" i="1"/>
  <c r="P12" i="1"/>
  <c r="O12" i="1"/>
  <c r="N12" i="1"/>
  <c r="M12" i="1"/>
</calcChain>
</file>

<file path=xl/sharedStrings.xml><?xml version="1.0" encoding="utf-8"?>
<sst xmlns="http://schemas.openxmlformats.org/spreadsheetml/2006/main" count="23" uniqueCount="19">
  <si>
    <t>Heritability (diag), rg (below), rp (above)</t>
  </si>
  <si>
    <t>Genetic parameters for 2-trait scenario with genomics, treating genomic predictions (M_i) as traits with heritability = 1</t>
  </si>
  <si>
    <t>Based on Dekkers (2007, JABG)</t>
  </si>
  <si>
    <t>Change yellow cells only</t>
  </si>
  <si>
    <r>
      <t>q</t>
    </r>
    <r>
      <rPr>
        <vertAlign val="superscript"/>
        <sz val="12"/>
        <color theme="1"/>
        <rFont val="Calibri"/>
        <scheme val="minor"/>
      </rPr>
      <t>2</t>
    </r>
    <r>
      <rPr>
        <vertAlign val="subscript"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</si>
  <si>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q</t>
    </r>
    <r>
      <rPr>
        <vertAlign val="superscript"/>
        <sz val="12"/>
        <color theme="1"/>
        <rFont val="Calibri"/>
        <scheme val="minor"/>
      </rPr>
      <t>2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</si>
  <si>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r>
      <t>h</t>
    </r>
    <r>
      <rPr>
        <vertAlign val="superscript"/>
        <sz val="12"/>
        <color theme="1"/>
        <rFont val="Calibri"/>
        <scheme val="minor"/>
      </rPr>
      <t>2</t>
    </r>
    <r>
      <rPr>
        <vertAlign val="subscript"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</si>
  <si>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h</t>
    </r>
    <r>
      <rPr>
        <vertAlign val="superscript"/>
        <sz val="12"/>
        <color theme="1"/>
        <rFont val="Calibri"/>
        <scheme val="minor"/>
      </rPr>
      <t>2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</si>
  <si>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rgb="FF000000"/>
        <rFont val="Calibri"/>
        <scheme val="minor"/>
      </rPr>
      <t>G1G2</t>
    </r>
    <r>
      <rPr>
        <sz val="12"/>
        <color rgb="FF000000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</si>
  <si>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rgb="FF000000"/>
        <rFont val="Calibri"/>
        <scheme val="minor"/>
      </rPr>
      <t>E1E2</t>
    </r>
    <r>
      <rPr>
        <sz val="12"/>
        <color rgb="FF000000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</si>
  <si>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scheme val="minor"/>
      </rPr>
      <t>Q</t>
    </r>
    <r>
      <rPr>
        <sz val="12"/>
        <color theme="1"/>
        <rFont val="Calibri"/>
        <family val="2"/>
        <scheme val="minor"/>
      </rPr>
      <t>hat</t>
    </r>
    <r>
      <rPr>
        <vertAlign val="subscript"/>
        <sz val="12"/>
        <color theme="1"/>
        <rFont val="Calibri"/>
        <scheme val="minor"/>
      </rPr>
      <t>1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</si>
  <si>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theme="1"/>
        <rFont val="Calibri"/>
        <scheme val="minor"/>
      </rPr>
      <t>Q</t>
    </r>
    <r>
      <rPr>
        <sz val="12"/>
        <color theme="1"/>
        <rFont val="Calibri"/>
        <family val="2"/>
        <scheme val="minor"/>
      </rPr>
      <t>hat</t>
    </r>
    <r>
      <rPr>
        <vertAlign val="sub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</si>
  <si>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rgb="FF000000"/>
        <rFont val="Calibri"/>
        <scheme val="minor"/>
      </rPr>
      <t>MBV1</t>
    </r>
    <r>
      <rPr>
        <sz val="12"/>
        <color rgb="FF000000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</si>
  <si>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rgb="FF000000"/>
        <rFont val="Calibri"/>
        <scheme val="minor"/>
      </rPr>
      <t>MBV2</t>
    </r>
    <r>
      <rPr>
        <sz val="12"/>
        <color rgb="FF000000"/>
        <rFont val="Calibri"/>
        <family val="2"/>
        <scheme val="minor"/>
      </rPr>
      <t xml:space="preserve"> =</t>
    </r>
  </si>
  <si>
    <r>
      <t>r</t>
    </r>
    <r>
      <rPr>
        <vertAlign val="subscript"/>
        <sz val="12"/>
        <color rgb="FF000000"/>
        <rFont val="Calibri"/>
        <scheme val="minor"/>
      </rPr>
      <t>MBV</t>
    </r>
    <r>
      <rPr>
        <sz val="12"/>
        <color rgb="FF000000"/>
        <rFont val="Calibri"/>
        <family val="2"/>
        <scheme val="minor"/>
      </rPr>
      <t xml:space="preserve"> = q r</t>
    </r>
    <r>
      <rPr>
        <vertAlign val="subscript"/>
        <sz val="12"/>
        <color rgb="FF000000"/>
        <rFont val="Calibri"/>
        <scheme val="minor"/>
      </rPr>
      <t>Q</t>
    </r>
    <r>
      <rPr>
        <sz val="12"/>
        <color rgb="FF000000"/>
        <rFont val="Calibri"/>
        <family val="2"/>
        <scheme val="minor"/>
      </rPr>
      <t>hat</t>
    </r>
  </si>
  <si>
    <r>
      <t>P</t>
    </r>
    <r>
      <rPr>
        <b/>
        <vertAlign val="subscript"/>
        <sz val="12"/>
        <color theme="1"/>
        <rFont val="Calibri"/>
        <scheme val="minor"/>
      </rPr>
      <t>1</t>
    </r>
  </si>
  <si>
    <r>
      <t>P</t>
    </r>
    <r>
      <rPr>
        <b/>
        <vertAlign val="subscript"/>
        <sz val="12"/>
        <color theme="1"/>
        <rFont val="Calibri"/>
        <scheme val="minor"/>
      </rPr>
      <t>2</t>
    </r>
  </si>
  <si>
    <r>
      <t>MBV</t>
    </r>
    <r>
      <rPr>
        <b/>
        <vertAlign val="subscript"/>
        <sz val="12"/>
        <color theme="1"/>
        <rFont val="Calibri"/>
        <scheme val="minor"/>
      </rPr>
      <t>1</t>
    </r>
  </si>
  <si>
    <r>
      <t>MBV</t>
    </r>
    <r>
      <rPr>
        <b/>
        <vertAlign val="subscript"/>
        <sz val="12"/>
        <color theme="1"/>
        <rFont val="Calibri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</si>
</sst>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scheme val="minor"/>
    </font>
    <font>
      <vertAlign val="subscript"/>
      <sz val="12"/>
      <color theme="1"/>
      <name val="Calibri"/>
      <scheme val="minor"/>
    </font>
    <font>
      <vertAlign val="subscript"/>
      <sz val="12"/>
      <color rgb="FF000000"/>
      <name val="Calibri"/>
      <scheme val="minor"/>
    </font>
    <font>
      <b/>
      <vertAlign val="subscript"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66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164" fontId="0" fillId="3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0" fillId="0" borderId="0" xfId="0" applyNumberFormat="1" applyBorder="1"/>
    <xf numFmtId="2" fontId="0" fillId="0" borderId="14" xfId="0" applyNumberFormat="1" applyBorder="1"/>
    <xf numFmtId="2" fontId="0" fillId="0" borderId="7" xfId="0" applyNumberFormat="1" applyBorder="1"/>
    <xf numFmtId="2" fontId="0" fillId="0" borderId="16" xfId="0" applyNumberFormat="1" applyBorder="1"/>
    <xf numFmtId="164" fontId="3" fillId="5" borderId="3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3" fillId="5" borderId="12" xfId="0" applyNumberFormat="1" applyFont="1" applyFill="1" applyBorder="1" applyAlignment="1">
      <alignment horizontal="center"/>
    </xf>
    <xf numFmtId="0" fontId="0" fillId="6" borderId="0" xfId="0" applyFill="1"/>
    <xf numFmtId="0" fontId="0" fillId="0" borderId="11" xfId="0" applyBorder="1" applyAlignment="1">
      <alignment horizontal="right" indent="1"/>
    </xf>
    <xf numFmtId="0" fontId="4" fillId="0" borderId="11" xfId="0" applyFont="1" applyBorder="1" applyAlignment="1">
      <alignment horizontal="right" indent="1"/>
    </xf>
    <xf numFmtId="0" fontId="0" fillId="2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0" borderId="0" xfId="0" applyFont="1"/>
    <xf numFmtId="0" fontId="0" fillId="6" borderId="11" xfId="0" applyFill="1" applyBorder="1" applyAlignment="1">
      <alignment horizontal="right"/>
    </xf>
    <xf numFmtId="0" fontId="4" fillId="7" borderId="11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right"/>
    </xf>
    <xf numFmtId="0" fontId="0" fillId="0" borderId="0" xfId="0" applyBorder="1" applyAlignment="1">
      <alignment horizontal="right" indent="1"/>
    </xf>
    <xf numFmtId="0" fontId="0" fillId="0" borderId="7" xfId="0" applyBorder="1" applyAlignment="1">
      <alignment horizontal="right" indent="1"/>
    </xf>
    <xf numFmtId="2" fontId="0" fillId="0" borderId="7" xfId="0" applyNumberForma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9" xfId="0" applyFont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279399</xdr:colOff>
      <xdr:row>27</xdr:row>
      <xdr:rowOff>29634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467"/>
          <a:ext cx="6917266" cy="511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F1" zoomScale="150" zoomScaleNormal="150" zoomScalePageLayoutView="150" workbookViewId="0">
      <selection activeCell="P21" sqref="P21"/>
    </sheetView>
  </sheetViews>
  <sheetFormatPr baseColWidth="10" defaultRowHeight="15" x14ac:dyDescent="0"/>
  <sheetData>
    <row r="1" spans="1:16">
      <c r="A1" s="26" t="s">
        <v>1</v>
      </c>
    </row>
    <row r="2" spans="1:16">
      <c r="A2" t="s">
        <v>2</v>
      </c>
    </row>
    <row r="8" spans="1:16">
      <c r="J8" s="20" t="s">
        <v>3</v>
      </c>
      <c r="K8" s="20"/>
    </row>
    <row r="9" spans="1:16" ht="16" thickBot="1"/>
    <row r="10" spans="1:16">
      <c r="J10" s="7"/>
      <c r="K10" s="8"/>
      <c r="L10" s="8"/>
      <c r="M10" s="34" t="s">
        <v>0</v>
      </c>
      <c r="N10" s="34"/>
      <c r="O10" s="34"/>
      <c r="P10" s="9"/>
    </row>
    <row r="11" spans="1:16" ht="17">
      <c r="J11" s="21" t="s">
        <v>6</v>
      </c>
      <c r="K11" s="23">
        <v>0.3</v>
      </c>
      <c r="L11" s="10"/>
      <c r="M11" s="35" t="s">
        <v>15</v>
      </c>
      <c r="N11" s="35" t="s">
        <v>16</v>
      </c>
      <c r="O11" s="35" t="s">
        <v>17</v>
      </c>
      <c r="P11" s="36" t="s">
        <v>18</v>
      </c>
    </row>
    <row r="12" spans="1:16" ht="17">
      <c r="J12" s="21" t="s">
        <v>7</v>
      </c>
      <c r="K12" s="23">
        <v>0.1</v>
      </c>
      <c r="L12" s="37" t="s">
        <v>15</v>
      </c>
      <c r="M12" s="17">
        <f>+K11</f>
        <v>0.3</v>
      </c>
      <c r="N12" s="1">
        <f>SQRT(K11*K12)*K13+SQRT(1-K11)*SQRT(1-K12)*K14</f>
        <v>-0.44882422088675489</v>
      </c>
      <c r="O12" s="1">
        <f>SQRT(K11)*SQRT(M17)*K15</f>
        <v>0.4381780460041329</v>
      </c>
      <c r="P12" s="11">
        <f>SQRT(K11)*SQRT(M17)*K16*K13</f>
        <v>-0.13145341380123987</v>
      </c>
    </row>
    <row r="13" spans="1:16" ht="17">
      <c r="J13" s="22" t="s">
        <v>8</v>
      </c>
      <c r="K13" s="23">
        <v>-0.3</v>
      </c>
      <c r="L13" s="37" t="s">
        <v>16</v>
      </c>
      <c r="M13" s="2">
        <f>+K13</f>
        <v>-0.3</v>
      </c>
      <c r="N13" s="18">
        <f>+K12</f>
        <v>0.1</v>
      </c>
      <c r="O13" s="3">
        <f>SQRT(K12)*SQRT(M18)*K15*K13</f>
        <v>-7.5894663844041116E-2</v>
      </c>
      <c r="P13" s="12">
        <f>SQRT(K12)*SQRT(M18)*K16</f>
        <v>0.25298221281347039</v>
      </c>
    </row>
    <row r="14" spans="1:16" ht="17">
      <c r="J14" s="22" t="s">
        <v>9</v>
      </c>
      <c r="K14" s="23">
        <v>-0.5</v>
      </c>
      <c r="L14" s="37" t="s">
        <v>17</v>
      </c>
      <c r="M14" s="2">
        <f>SQRT(M17)*K15</f>
        <v>0.8</v>
      </c>
      <c r="N14" s="4">
        <f>SQRT(M18)*K15*K13</f>
        <v>-0.24</v>
      </c>
      <c r="O14" s="18">
        <v>1</v>
      </c>
      <c r="P14" s="12">
        <f>K15*K16*K13</f>
        <v>-0.24299999999999999</v>
      </c>
    </row>
    <row r="15" spans="1:16" ht="17">
      <c r="J15" s="27" t="s">
        <v>10</v>
      </c>
      <c r="K15" s="23">
        <v>0.9</v>
      </c>
      <c r="L15" s="37" t="s">
        <v>18</v>
      </c>
      <c r="M15" s="5">
        <f>SQRT(M17)*K16*K13</f>
        <v>-0.24</v>
      </c>
      <c r="N15" s="6">
        <f>SQRT(M18)*K16</f>
        <v>0.8</v>
      </c>
      <c r="O15" s="6">
        <f>K15*K16*K13</f>
        <v>-0.24299999999999999</v>
      </c>
      <c r="P15" s="19">
        <v>1</v>
      </c>
    </row>
    <row r="16" spans="1:16" ht="17">
      <c r="J16" s="27" t="s">
        <v>11</v>
      </c>
      <c r="K16" s="23">
        <f>K15</f>
        <v>0.9</v>
      </c>
      <c r="L16" s="10"/>
      <c r="M16" s="13"/>
      <c r="N16" s="13"/>
      <c r="O16" s="13"/>
      <c r="P16" s="14"/>
    </row>
    <row r="17" spans="10:16" ht="17">
      <c r="J17" s="28" t="s">
        <v>12</v>
      </c>
      <c r="K17" s="23">
        <v>0.8</v>
      </c>
      <c r="L17" s="30" t="s">
        <v>4</v>
      </c>
      <c r="M17" s="24">
        <f>(K17/K15)^2</f>
        <v>0.79012345679012352</v>
      </c>
      <c r="N17" s="33" t="s">
        <v>14</v>
      </c>
      <c r="O17" s="13"/>
      <c r="P17" s="14"/>
    </row>
    <row r="18" spans="10:16" ht="18" thickBot="1">
      <c r="J18" s="29" t="s">
        <v>13</v>
      </c>
      <c r="K18" s="25">
        <f>K17</f>
        <v>0.8</v>
      </c>
      <c r="L18" s="31" t="s">
        <v>5</v>
      </c>
      <c r="M18" s="32">
        <f>(K18/K16)^2</f>
        <v>0.79012345679012352</v>
      </c>
      <c r="N18" s="15"/>
      <c r="O18" s="15"/>
      <c r="P18" s="1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Dekkers</dc:creator>
  <cp:lastModifiedBy>Jack Dekkers</cp:lastModifiedBy>
  <dcterms:created xsi:type="dcterms:W3CDTF">2015-03-26T12:41:09Z</dcterms:created>
  <dcterms:modified xsi:type="dcterms:W3CDTF">2015-03-26T13:12:36Z</dcterms:modified>
</cp:coreProperties>
</file>