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G:\ISAIAS PUCCINELLI\Mateial Master\"/>
    </mc:Choice>
  </mc:AlternateContent>
  <bookViews>
    <workbookView xWindow="0" yWindow="0" windowWidth="15600" windowHeight="7755" tabRatio="654" activeTab="4"/>
  </bookViews>
  <sheets>
    <sheet name="PRIMARIA" sheetId="1" r:id="rId1"/>
    <sheet name="FERRAM SERIE" sheetId="3" state="hidden" r:id="rId2"/>
    <sheet name="ATA 100" sheetId="4" state="hidden" r:id="rId3"/>
    <sheet name="classe" sheetId="5" state="hidden" r:id="rId4"/>
    <sheet name="MONT ESTRUTURAL" sheetId="6" r:id="rId5"/>
  </sheets>
  <definedNames>
    <definedName name="_xlnm._FilterDatabase" localSheetId="2" hidden="1">'ATA 100'!$A$1:$C$1</definedName>
    <definedName name="_xlnm._FilterDatabase" localSheetId="4" hidden="1">'MONT ESTRUTURAL'!$A$3:$R$22</definedName>
    <definedName name="_xlnm._FilterDatabase" localSheetId="0" hidden="1">PRIMARIA!$A$3:$W$20</definedName>
    <definedName name="Z_009C3910_E2DD_40D3_9693_EE1F52A72504_.wvu.FilterData" localSheetId="4" hidden="1">'MONT ESTRUTURAL'!$A$3:$R$22</definedName>
    <definedName name="Z_03350D90_6ACB_49FF_B7A0_4ABEC821943C_.wvu.FilterData" localSheetId="4" hidden="1">'MONT ESTRUTURAL'!$A$3:$R$22</definedName>
    <definedName name="Z_0477FB95_94C0_4E29_B505_870015F6A9A1_.wvu.FilterData" localSheetId="0" hidden="1">PRIMARIA!$A$3:$W$20</definedName>
    <definedName name="Z_048A9FE2_7AF1_4A2C_BCD2_F5B548B3E9F1_.wvu.FilterData" localSheetId="4" hidden="1">'MONT ESTRUTURAL'!$A$3:$R$22</definedName>
    <definedName name="Z_06503A16_8429_470C_B44A_D92B00B28BB8_.wvu.FilterData" localSheetId="0" hidden="1">PRIMARIA!$A$3:$W$20</definedName>
    <definedName name="Z_06EBE19D_A241_4486_AC11_701102228064_.wvu.FilterData" localSheetId="4" hidden="1">'MONT ESTRUTURAL'!$A$3:$R$22</definedName>
    <definedName name="Z_06EBE19D_A241_4486_AC11_701102228064_.wvu.FilterData" localSheetId="0" hidden="1">PRIMARIA!$A$3:$W$20</definedName>
    <definedName name="Z_06EF5431_E0F8_45B3_892C_B6EF05511A87_.wvu.FilterData" localSheetId="4" hidden="1">'MONT ESTRUTURAL'!$A$3:$R$22</definedName>
    <definedName name="Z_071C24BB_917F_42FA_A2EC_F3DF19ACA104_.wvu.FilterData" localSheetId="4" hidden="1">'MONT ESTRUTURAL'!$A$3:$R$22</definedName>
    <definedName name="Z_082A94C6_ACC5_4229_86F5_BE97897DA916_.wvu.FilterData" localSheetId="4" hidden="1">'MONT ESTRUTURAL'!$A$3:$R$22</definedName>
    <definedName name="Z_0983BA4E_5F53_4558_AE6E_8966989F0CC4_.wvu.FilterData" localSheetId="0" hidden="1">PRIMARIA!$A$3:$W$20</definedName>
    <definedName name="Z_0B54B990_B7E2_46B1_B067_55CD56996F22_.wvu.FilterData" localSheetId="0" hidden="1">PRIMARIA!$A$3:$W$20</definedName>
    <definedName name="Z_0B5FFD9D_5110_4769_9FE1_0B0DDED4E770_.wvu.FilterData" localSheetId="0" hidden="1">PRIMARIA!$A$3:$W$20</definedName>
    <definedName name="Z_0BA9AC9C_5F1F_4230_BF51_60584803C065_.wvu.FilterData" localSheetId="4" hidden="1">'MONT ESTRUTURAL'!$A$3:$R$22</definedName>
    <definedName name="Z_0C3D6854_3382_4082_8537_825DB3C9F3FD_.wvu.FilterData" localSheetId="4" hidden="1">'MONT ESTRUTURAL'!$A$3:$R$22</definedName>
    <definedName name="Z_0C3D6854_3382_4082_8537_825DB3C9F3FD_.wvu.FilterData" localSheetId="0" hidden="1">PRIMARIA!$A$3:$W$20</definedName>
    <definedName name="Z_0C3E44B5_3D32_4254_83DD_C4EEB35ABAC7_.wvu.FilterData" localSheetId="0" hidden="1">PRIMARIA!$A$3:$W$20</definedName>
    <definedName name="Z_0C3E74CB_01FE_4100_8A85_B7BE9C13496B_.wvu.FilterData" localSheetId="0" hidden="1">PRIMARIA!$A$3:$W$20</definedName>
    <definedName name="Z_0D512A4A_10E9_4EEA_9972_3EC4DF84DAC3_.wvu.FilterData" localSheetId="4" hidden="1">'MONT ESTRUTURAL'!$A$3:$R$22</definedName>
    <definedName name="Z_0D512A4A_10E9_4EEA_9972_3EC4DF84DAC3_.wvu.FilterData" localSheetId="0" hidden="1">PRIMARIA!$A$3:$W$20</definedName>
    <definedName name="Z_0E152781_8313_45C1_A532_FFB466651D77_.wvu.FilterData" localSheetId="4" hidden="1">'MONT ESTRUTURAL'!$A$3:$R$22</definedName>
    <definedName name="Z_0E73F1DD_6B7B_4523_B5F6_123FC1723104_.wvu.FilterData" localSheetId="0" hidden="1">PRIMARIA!$A$3:$W$20</definedName>
    <definedName name="Z_0FA22E10_87AB_45E3_9828_A6531D13CA98_.wvu.FilterData" localSheetId="0" hidden="1">PRIMARIA!$A$3:$W$20</definedName>
    <definedName name="Z_1020F2A1_A53D_41FD_B8B3_CB3741AE43CF_.wvu.FilterData" localSheetId="4" hidden="1">'MONT ESTRUTURAL'!$A$3:$R$22</definedName>
    <definedName name="Z_1020F2A1_A53D_41FD_B8B3_CB3741AE43CF_.wvu.FilterData" localSheetId="0" hidden="1">PRIMARIA!$A$3:$W$20</definedName>
    <definedName name="Z_1116C766_C35C_4176_8F6F_C37482CCC761_.wvu.FilterData" localSheetId="4" hidden="1">'MONT ESTRUTURAL'!$A$3:$R$22</definedName>
    <definedName name="Z_1116C766_C35C_4176_8F6F_C37482CCC761_.wvu.FilterData" localSheetId="0" hidden="1">PRIMARIA!$A$3:$W$20</definedName>
    <definedName name="Z_116F0DA0_BA60_4B23_A40D_55A99DE8819A_.wvu.FilterData" localSheetId="4" hidden="1">'MONT ESTRUTURAL'!$A$3:$R$22</definedName>
    <definedName name="Z_13F4204C_3780_4337_BAC6_18EF456FF602_.wvu.FilterData" localSheetId="4" hidden="1">'MONT ESTRUTURAL'!$A$3:$R$22</definedName>
    <definedName name="Z_14080428_259F_4E9F_8088_79F062E4D14D_.wvu.FilterData" localSheetId="0" hidden="1">PRIMARIA!$A$3:$W$20</definedName>
    <definedName name="Z_14B84BA6_1909_4C33_A192_B2E57C33A661_.wvu.FilterData" localSheetId="4" hidden="1">'MONT ESTRUTURAL'!$A$3:$R$22</definedName>
    <definedName name="Z_1702061E_1E29_4282_A952_9248D38A5144_.wvu.FilterData" localSheetId="4" hidden="1">'MONT ESTRUTURAL'!$A$3:$R$22</definedName>
    <definedName name="Z_1702061E_1E29_4282_A952_9248D38A5144_.wvu.FilterData" localSheetId="0" hidden="1">PRIMARIA!$A$3:$W$20</definedName>
    <definedName name="Z_17B4997A_C504_4689_ADA4_D76AB0E36C7F_.wvu.FilterData" localSheetId="4" hidden="1">'MONT ESTRUTURAL'!$A$3:$R$22</definedName>
    <definedName name="Z_17F153F2_338D_40BF_9574_4A62D799202D_.wvu.FilterData" localSheetId="4" hidden="1">'MONT ESTRUTURAL'!$A$3:$R$22</definedName>
    <definedName name="Z_1866BDE5_4270_4B1B_A5CE_F6C03B4A1DDE_.wvu.FilterData" localSheetId="4" hidden="1">'MONT ESTRUTURAL'!$A$3:$R$22</definedName>
    <definedName name="Z_1866BDE5_4270_4B1B_A5CE_F6C03B4A1DDE_.wvu.FilterData" localSheetId="0" hidden="1">PRIMARIA!$A$3:$W$20</definedName>
    <definedName name="Z_18C14CB8_FCCF_4D60_A549_7EFF90064E73_.wvu.FilterData" localSheetId="4" hidden="1">'MONT ESTRUTURAL'!$A$3:$R$22</definedName>
    <definedName name="Z_18C14CB8_FCCF_4D60_A549_7EFF90064E73_.wvu.FilterData" localSheetId="0" hidden="1">PRIMARIA!$A$3:$W$20</definedName>
    <definedName name="Z_1A21B559_3BE1_4142_B1A5_FDCE196E13E5_.wvu.FilterData" localSheetId="0" hidden="1">PRIMARIA!$A$3:$W$20</definedName>
    <definedName name="Z_1ABD5109_9135_4BD3_8720_EE9C6012C475_.wvu.FilterData" localSheetId="0" hidden="1">PRIMARIA!$A$3:$W$20</definedName>
    <definedName name="Z_1B5C2A23_5DA3_4850_B79A_56FE3602ED32_.wvu.FilterData" localSheetId="0" hidden="1">PRIMARIA!$A$3:$W$20</definedName>
    <definedName name="Z_1B91A440_45C4_4FF2_82F2_B0CEF302F823_.wvu.FilterData" localSheetId="4" hidden="1">'MONT ESTRUTURAL'!$A$3:$R$22</definedName>
    <definedName name="Z_1BBF469C_D5A3_41FE_9867_4AB65290C628_.wvu.Cols" localSheetId="4" hidden="1">'MONT ESTRUTURAL'!$F:$F,'MONT ESTRUTURAL'!#REF!</definedName>
    <definedName name="Z_1BBF469C_D5A3_41FE_9867_4AB65290C628_.wvu.Cols" localSheetId="0" hidden="1">PRIMARIA!$C:$D,PRIMARIA!#REF!</definedName>
    <definedName name="Z_1BBF469C_D5A3_41FE_9867_4AB65290C628_.wvu.FilterData" localSheetId="2" hidden="1">'ATA 100'!$A$1:$C$1</definedName>
    <definedName name="Z_1BBF469C_D5A3_41FE_9867_4AB65290C628_.wvu.FilterData" localSheetId="4" hidden="1">'MONT ESTRUTURAL'!$A$3:$R$22</definedName>
    <definedName name="Z_1BBF469C_D5A3_41FE_9867_4AB65290C628_.wvu.FilterData" localSheetId="0" hidden="1">PRIMARIA!$A$3:$W$20</definedName>
    <definedName name="Z_1C4C56A9_3894_4202_AA01_E7D7E09921C5_.wvu.Cols" localSheetId="4" hidden="1">'MONT ESTRUTURAL'!$N:$O</definedName>
    <definedName name="Z_1C4C56A9_3894_4202_AA01_E7D7E09921C5_.wvu.FilterData" localSheetId="2" hidden="1">'ATA 100'!$A$1:$C$1</definedName>
    <definedName name="Z_1C4C56A9_3894_4202_AA01_E7D7E09921C5_.wvu.FilterData" localSheetId="4" hidden="1">'MONT ESTRUTURAL'!$A$3:$R$22</definedName>
    <definedName name="Z_1C4C56A9_3894_4202_AA01_E7D7E09921C5_.wvu.FilterData" localSheetId="0" hidden="1">PRIMARIA!$A$3:$W$20</definedName>
    <definedName name="Z_1D503D27_083E_45C6_9E1B_F64A883F89F9_.wvu.FilterData" localSheetId="4" hidden="1">'MONT ESTRUTURAL'!$A$3:$R$22</definedName>
    <definedName name="Z_1FA1F38F_7478_480E_AE2B_8240040E50DA_.wvu.Cols" localSheetId="4" hidden="1">'MONT ESTRUTURAL'!$F:$F,'MONT ESTRUTURAL'!#REF!</definedName>
    <definedName name="Z_1FA1F38F_7478_480E_AE2B_8240040E50DA_.wvu.Cols" localSheetId="0" hidden="1">PRIMARIA!#REF!</definedName>
    <definedName name="Z_1FA1F38F_7478_480E_AE2B_8240040E50DA_.wvu.FilterData" localSheetId="2" hidden="1">'ATA 100'!$A$1:$C$1</definedName>
    <definedName name="Z_1FA1F38F_7478_480E_AE2B_8240040E50DA_.wvu.FilterData" localSheetId="4" hidden="1">'MONT ESTRUTURAL'!$A$3:$R$22</definedName>
    <definedName name="Z_1FA1F38F_7478_480E_AE2B_8240040E50DA_.wvu.FilterData" localSheetId="0" hidden="1">PRIMARIA!$A$3:$W$20</definedName>
    <definedName name="Z_1FF3F4EE_CD2C_44B9_A3C3_EA95F30765E5_.wvu.FilterData" localSheetId="4" hidden="1">'MONT ESTRUTURAL'!$A$3:$R$22</definedName>
    <definedName name="Z_1FF3F4EE_CD2C_44B9_A3C3_EA95F30765E5_.wvu.FilterData" localSheetId="0" hidden="1">PRIMARIA!$A$3:$W$20</definedName>
    <definedName name="Z_201BB423_B043_4967_B038_8AD59B2FBF05_.wvu.FilterData" localSheetId="0" hidden="1">PRIMARIA!$A$3:$W$20</definedName>
    <definedName name="Z_2074EA64_B6D6_4658_B6EA_2818A1438533_.wvu.FilterData" localSheetId="4" hidden="1">'MONT ESTRUTURAL'!$A$3:$R$22</definedName>
    <definedName name="Z_20C2523D_3B7F_4D49_ACB1_9482AB1B4BB9_.wvu.FilterData" localSheetId="4" hidden="1">'MONT ESTRUTURAL'!$A$3:$R$22</definedName>
    <definedName name="Z_2293DEBA_2C19_4837_8693_F07CC52E7622_.wvu.FilterData" localSheetId="0" hidden="1">PRIMARIA!$A$3:$W$20</definedName>
    <definedName name="Z_275BB158_4FD2_4344_BB3A_136C81A06105_.wvu.FilterData" localSheetId="4" hidden="1">'MONT ESTRUTURAL'!$A$3:$R$22</definedName>
    <definedName name="Z_27F1D18F_5BFA_4BD8_928D_0FBA590F9063_.wvu.FilterData" localSheetId="0" hidden="1">PRIMARIA!$A$3:$W$20</definedName>
    <definedName name="Z_290E7659_58D3_402B_A3C2_CF4807305B07_.wvu.Cols" localSheetId="4" hidden="1">'MONT ESTRUTURAL'!$F:$F,'MONT ESTRUTURAL'!#REF!</definedName>
    <definedName name="Z_290E7659_58D3_402B_A3C2_CF4807305B07_.wvu.Cols" localSheetId="0" hidden="1">PRIMARIA!#REF!</definedName>
    <definedName name="Z_290E7659_58D3_402B_A3C2_CF4807305B07_.wvu.FilterData" localSheetId="2" hidden="1">'ATA 100'!$A$1:$C$1</definedName>
    <definedName name="Z_290E7659_58D3_402B_A3C2_CF4807305B07_.wvu.FilterData" localSheetId="4" hidden="1">'MONT ESTRUTURAL'!$A$3:$R$22</definedName>
    <definedName name="Z_290E7659_58D3_402B_A3C2_CF4807305B07_.wvu.FilterData" localSheetId="0" hidden="1">PRIMARIA!$A$3:$W$20</definedName>
    <definedName name="Z_290E7659_58D3_402B_A3C2_CF4807305B07_.wvu.PrintArea" localSheetId="0" hidden="1">PRIMARIA!$A$3:$W$20</definedName>
    <definedName name="Z_29C2648F_6EC0_41E2_AE3C_B9087833E809_.wvu.FilterData" localSheetId="0" hidden="1">PRIMARIA!$A$3:$W$20</definedName>
    <definedName name="Z_2A05B92A_F415_4BBB_A144_9CC8D522033C_.wvu.FilterData" localSheetId="4" hidden="1">'MONT ESTRUTURAL'!$A$3:$R$22</definedName>
    <definedName name="Z_2AAE1016_FE5A_46DF_A06A_CBDA91D8FA87_.wvu.FilterData" localSheetId="4" hidden="1">'MONT ESTRUTURAL'!$A$3:$R$22</definedName>
    <definedName name="Z_2C1FE175_D4AF_4601_B19A_CE8EB59142F3_.wvu.FilterData" localSheetId="4" hidden="1">'MONT ESTRUTURAL'!$A$3:$R$22</definedName>
    <definedName name="Z_2C1FE175_D4AF_4601_B19A_CE8EB59142F3_.wvu.FilterData" localSheetId="0" hidden="1">PRIMARIA!$A$3:$W$20</definedName>
    <definedName name="Z_2D413566_4CAB_4AB7_BB3F_85867243AEBD_.wvu.FilterData" localSheetId="0" hidden="1">PRIMARIA!$A$3:$W$20</definedName>
    <definedName name="Z_2D4CBFC6_7A85_4566_A6E7_CFEF05452501_.wvu.FilterData" localSheetId="4" hidden="1">'MONT ESTRUTURAL'!$A$3:$R$22</definedName>
    <definedName name="Z_2EB5B08F_EE6C_4ECD_8392_97A041B7D8F0_.wvu.FilterData" localSheetId="0" hidden="1">PRIMARIA!$A$3:$W$20</definedName>
    <definedName name="Z_2EC656EF_55F3_4556_B513_6059FE9D8289_.wvu.FilterData" localSheetId="0" hidden="1">PRIMARIA!$A$3:$W$20</definedName>
    <definedName name="Z_30FC5540_EF0B_4E13_B9BC_DD368F461111_.wvu.FilterData" localSheetId="0" hidden="1">PRIMARIA!$A$3:$W$20</definedName>
    <definedName name="Z_310D70C8_6D14_4588_9479_3999C399830B_.wvu.FilterData" localSheetId="4" hidden="1">'MONT ESTRUTURAL'!$A$3:$R$22</definedName>
    <definedName name="Z_31BB1133_3DCB_444C_9988_4ECD5001FE4C_.wvu.FilterData" localSheetId="0" hidden="1">PRIMARIA!$A$3:$W$20</definedName>
    <definedName name="Z_3330DDC0_835A_4F18_93B7_9632683ABDB1_.wvu.FilterData" localSheetId="4" hidden="1">'MONT ESTRUTURAL'!$A$3:$R$22</definedName>
    <definedName name="Z_34AF522A_9460_49E3_A5B1_E5ED2C71B1F7_.wvu.FilterData" localSheetId="4" hidden="1">'MONT ESTRUTURAL'!$A$3:$R$22</definedName>
    <definedName name="Z_34AF522A_9460_49E3_A5B1_E5ED2C71B1F7_.wvu.FilterData" localSheetId="0" hidden="1">PRIMARIA!$A$3:$W$20</definedName>
    <definedName name="Z_356BE07E_F904_4F8E_9468_EF074364416C_.wvu.FilterData" localSheetId="4" hidden="1">'MONT ESTRUTURAL'!$A$3:$R$22</definedName>
    <definedName name="Z_370C273C_C4B4_4C55_A1F0_DF017794D98E_.wvu.FilterData" localSheetId="0" hidden="1">PRIMARIA!$A$3:$W$20</definedName>
    <definedName name="Z_38894A90_9237_41D3_84E5_F4BDA85DF34C_.wvu.FilterData" localSheetId="4" hidden="1">'MONT ESTRUTURAL'!$A$3:$R$22</definedName>
    <definedName name="Z_38894A90_9237_41D3_84E5_F4BDA85DF34C_.wvu.FilterData" localSheetId="0" hidden="1">PRIMARIA!$A$3:$W$20</definedName>
    <definedName name="Z_391B9489_AF0B_48AF_8EC4_448A2F4D86C0_.wvu.FilterData" localSheetId="4" hidden="1">'MONT ESTRUTURAL'!$A$3:$R$22</definedName>
    <definedName name="Z_3C7BF46B_5E9C_4E2F_875F_88B7D60F9EA7_.wvu.Cols" localSheetId="4" hidden="1">'MONT ESTRUTURAL'!$F:$F,'MONT ESTRUTURAL'!#REF!</definedName>
    <definedName name="Z_3C7BF46B_5E9C_4E2F_875F_88B7D60F9EA7_.wvu.Cols" localSheetId="0" hidden="1">PRIMARIA!#REF!</definedName>
    <definedName name="Z_3C7BF46B_5E9C_4E2F_875F_88B7D60F9EA7_.wvu.FilterData" localSheetId="2" hidden="1">'ATA 100'!$A$1:$C$1</definedName>
    <definedName name="Z_3C7BF46B_5E9C_4E2F_875F_88B7D60F9EA7_.wvu.FilterData" localSheetId="4" hidden="1">'MONT ESTRUTURAL'!$A$3:$R$22</definedName>
    <definedName name="Z_3C7BF46B_5E9C_4E2F_875F_88B7D60F9EA7_.wvu.FilterData" localSheetId="0" hidden="1">PRIMARIA!$A$3:$W$20</definedName>
    <definedName name="Z_3CD1D177_AC76_44BD_85E6_5B369061D4B2_.wvu.FilterData" localSheetId="4" hidden="1">'MONT ESTRUTURAL'!$A$3:$R$22</definedName>
    <definedName name="Z_3CD1D177_AC76_44BD_85E6_5B369061D4B2_.wvu.FilterData" localSheetId="0" hidden="1">PRIMARIA!$A$3:$W$20</definedName>
    <definedName name="Z_3F368C8D_A15E_494B_9680_A0678915423A_.wvu.FilterData" localSheetId="0" hidden="1">PRIMARIA!$A$3:$W$20</definedName>
    <definedName name="Z_3F4AA078_2009_49E6_8145_79E7EAECB564_.wvu.Cols" localSheetId="4" hidden="1">'MONT ESTRUTURAL'!#REF!</definedName>
    <definedName name="Z_3F4AA078_2009_49E6_8145_79E7EAECB564_.wvu.FilterData" localSheetId="2" hidden="1">'ATA 100'!$A$1:$C$1</definedName>
    <definedName name="Z_3F4AA078_2009_49E6_8145_79E7EAECB564_.wvu.FilterData" localSheetId="4" hidden="1">'MONT ESTRUTURAL'!$A$3:$R$22</definedName>
    <definedName name="Z_3F4AA078_2009_49E6_8145_79E7EAECB564_.wvu.FilterData" localSheetId="0" hidden="1">PRIMARIA!$A$3:$W$20</definedName>
    <definedName name="Z_3F851184_F781_45C3_8B46_8815DE4DC248_.wvu.FilterData" localSheetId="4" hidden="1">'MONT ESTRUTURAL'!$A$3:$R$22</definedName>
    <definedName name="Z_3F851184_F781_45C3_8B46_8815DE4DC248_.wvu.FilterData" localSheetId="0" hidden="1">PRIMARIA!$A$3:$W$20</definedName>
    <definedName name="Z_3FE3E2D6_F149_49D1_8BEC_02C3DDB431FA_.wvu.FilterData" localSheetId="4" hidden="1">'MONT ESTRUTURAL'!$A$3:$R$22</definedName>
    <definedName name="Z_415D91CA_1292_4EDC_AEC5_C1CC11DDC068_.wvu.FilterData" localSheetId="4" hidden="1">'MONT ESTRUTURAL'!$A$3:$R$22</definedName>
    <definedName name="Z_4303BDE9_9971_43BF_AAFC_12C48FE50754_.wvu.FilterData" localSheetId="0" hidden="1">PRIMARIA!$A$3:$W$20</definedName>
    <definedName name="Z_43C40B43_C6EF_4B53_82B7_647C8E7FC158_.wvu.FilterData" localSheetId="0" hidden="1">PRIMARIA!$A$3:$W$20</definedName>
    <definedName name="Z_4456E78F_C964_43BE_A41C_4115B3DB2EE6_.wvu.Cols" localSheetId="4" hidden="1">'MONT ESTRUTURAL'!#REF!,'MONT ESTRUTURAL'!#REF!</definedName>
    <definedName name="Z_4456E78F_C964_43BE_A41C_4115B3DB2EE6_.wvu.Cols" localSheetId="0" hidden="1">PRIMARIA!#REF!,PRIMARIA!$I:$N</definedName>
    <definedName name="Z_4456E78F_C964_43BE_A41C_4115B3DB2EE6_.wvu.FilterData" localSheetId="2" hidden="1">'ATA 100'!$A$1:$C$1</definedName>
    <definedName name="Z_4456E78F_C964_43BE_A41C_4115B3DB2EE6_.wvu.FilterData" localSheetId="4" hidden="1">'MONT ESTRUTURAL'!$A$3:$R$22</definedName>
    <definedName name="Z_4456E78F_C964_43BE_A41C_4115B3DB2EE6_.wvu.FilterData" localSheetId="0" hidden="1">PRIMARIA!$A$3:$W$20</definedName>
    <definedName name="Z_4520621C_F5B7_48E8_A06E_3F0BEBA158D6_.wvu.FilterData" localSheetId="0" hidden="1">PRIMARIA!$A$3:$W$20</definedName>
    <definedName name="Z_457C1D1B_DAC0_410B_83EC_E35B02121A2F_.wvu.FilterData" localSheetId="4" hidden="1">'MONT ESTRUTURAL'!$A$3:$R$22</definedName>
    <definedName name="Z_457C1D1B_DAC0_410B_83EC_E35B02121A2F_.wvu.FilterData" localSheetId="0" hidden="1">PRIMARIA!$A$3:$W$20</definedName>
    <definedName name="Z_47753517_EE4C_4200_B415_D84BC67F66A8_.wvu.FilterData" localSheetId="0" hidden="1">PRIMARIA!$A$3:$W$20</definedName>
    <definedName name="Z_48277489_9A68_46AF_91C8_BD4A22B5B21C_.wvu.FilterData" localSheetId="0" hidden="1">PRIMARIA!$A$3:$W$20</definedName>
    <definedName name="Z_489DF883_213D_4DC1_905D_77373BF024A0_.wvu.FilterData" localSheetId="0" hidden="1">PRIMARIA!$A$3:$W$20</definedName>
    <definedName name="Z_48CEF2D7_9AED_4E8E_AE1B_0781C21C7D58_.wvu.FilterData" localSheetId="4" hidden="1">'MONT ESTRUTURAL'!$A$3:$R$22</definedName>
    <definedName name="Z_49F9E191_B65B_489D_A6F6_9869AD6D00ED_.wvu.FilterData" localSheetId="0" hidden="1">PRIMARIA!$A$3:$W$20</definedName>
    <definedName name="Z_4A0CF87C_5B30_4295_A257_3D84F299607A_.wvu.FilterData" localSheetId="4" hidden="1">'MONT ESTRUTURAL'!$A$3:$R$22</definedName>
    <definedName name="Z_4A305E43_7F8E_44B8_84DC_C332A230024D_.wvu.FilterData" localSheetId="0" hidden="1">PRIMARIA!$A$3:$W$20</definedName>
    <definedName name="Z_4BC0FEDF_FB98_4FAF_95AA_46C535D04E2F_.wvu.FilterData" localSheetId="0" hidden="1">PRIMARIA!$A$3:$W$20</definedName>
    <definedName name="Z_4BF396D4_38AB_46F9_A0F1_F11EBE703886_.wvu.FilterData" localSheetId="0" hidden="1">PRIMARIA!$A$3:$W$20</definedName>
    <definedName name="Z_4C8A9333_E8B8_4DBB_A9A6_9F088E60CBDC_.wvu.FilterData" localSheetId="4" hidden="1">'MONT ESTRUTURAL'!$A$3:$R$22</definedName>
    <definedName name="Z_4CB2D010_FDA8_4FAD_95B3_89C9F931997D_.wvu.FilterData" localSheetId="0" hidden="1">PRIMARIA!$A$3:$W$20</definedName>
    <definedName name="Z_4DD52995_380E_4E35_BE73_36F14321FB11_.wvu.FilterData" localSheetId="4" hidden="1">'MONT ESTRUTURAL'!$A$3:$R$22</definedName>
    <definedName name="Z_4DD52995_380E_4E35_BE73_36F14321FB11_.wvu.FilterData" localSheetId="0" hidden="1">PRIMARIA!$A$3:$W$20</definedName>
    <definedName name="Z_4DEFF769_58AF_4BD5_91A1_C357CAB4CE0E_.wvu.FilterData" localSheetId="0" hidden="1">PRIMARIA!$A$3:$W$20</definedName>
    <definedName name="Z_4E7F8ECF_6059_4BC2_94FA_B730C97A5DD9_.wvu.FilterData" localSheetId="0" hidden="1">PRIMARIA!$A$3:$W$20</definedName>
    <definedName name="Z_4F7157C6_852D_474F_A923_6A34AAE2E346_.wvu.FilterData" localSheetId="0" hidden="1">PRIMARIA!$A$3:$W$20</definedName>
    <definedName name="Z_50501F80_1235_4F3D_9085_5C02AA9430A4_.wvu.FilterData" localSheetId="4" hidden="1">'MONT ESTRUTURAL'!$A$3:$R$22</definedName>
    <definedName name="Z_50501F80_1235_4F3D_9085_5C02AA9430A4_.wvu.FilterData" localSheetId="0" hidden="1">PRIMARIA!$A$3:$W$20</definedName>
    <definedName name="Z_50AD9911_4869_4B3A_A474_2814666BDCA2_.wvu.FilterData" localSheetId="4" hidden="1">'MONT ESTRUTURAL'!$A$3:$R$22</definedName>
    <definedName name="Z_50AD9911_4869_4B3A_A474_2814666BDCA2_.wvu.FilterData" localSheetId="0" hidden="1">PRIMARIA!$A$3:$W$20</definedName>
    <definedName name="Z_51C009EB_4E45_4357_A8BF_393B6428F1E3_.wvu.FilterData" localSheetId="0" hidden="1">PRIMARIA!$A$3:$W$20</definedName>
    <definedName name="Z_520D14C4_8DE1_4613_8FCC_9288C02B4F10_.wvu.FilterData" localSheetId="0" hidden="1">PRIMARIA!$A$3:$W$20</definedName>
    <definedName name="Z_55356D88_4537_416A_94F5_0D1502FB4807_.wvu.FilterData" localSheetId="4" hidden="1">'MONT ESTRUTURAL'!$A$3:$R$22</definedName>
    <definedName name="Z_55356D88_4537_416A_94F5_0D1502FB4807_.wvu.FilterData" localSheetId="0" hidden="1">PRIMARIA!$A$3:$W$20</definedName>
    <definedName name="Z_55987038_E916_4712_A7E5_1EC4C796F6C9_.wvu.FilterData" localSheetId="0" hidden="1">PRIMARIA!$A$3:$W$20</definedName>
    <definedName name="Z_56743F93_E958_47EA_9C38_170D6C469674_.wvu.FilterData" localSheetId="0" hidden="1">PRIMARIA!$A$3:$W$20</definedName>
    <definedName name="Z_56E124E3_EB73_48F5_BD92_1C2998E2EED1_.wvu.FilterData" localSheetId="4" hidden="1">'MONT ESTRUTURAL'!$A$3:$R$22</definedName>
    <definedName name="Z_56E124E3_EB73_48F5_BD92_1C2998E2EED1_.wvu.FilterData" localSheetId="0" hidden="1">PRIMARIA!$A$3:$W$20</definedName>
    <definedName name="Z_56E8DE99_A21D_48E3_9031_7693C1AEA37B_.wvu.FilterData" localSheetId="0" hidden="1">PRIMARIA!$A$3:$W$20</definedName>
    <definedName name="Z_57921D20_499D_4FC6_8E74_6459551F5C40_.wvu.FilterData" localSheetId="4" hidden="1">'MONT ESTRUTURAL'!$A$3:$R$22</definedName>
    <definedName name="Z_5803BED5_6CC0_4D2F_9CFB_A3E90C1635E7_.wvu.Cols" localSheetId="4" hidden="1">'MONT ESTRUTURAL'!$F:$F,'MONT ESTRUTURAL'!#REF!</definedName>
    <definedName name="Z_5803BED5_6CC0_4D2F_9CFB_A3E90C1635E7_.wvu.Cols" localSheetId="0" hidden="1">PRIMARIA!#REF!</definedName>
    <definedName name="Z_5803BED5_6CC0_4D2F_9CFB_A3E90C1635E7_.wvu.FilterData" localSheetId="2" hidden="1">'ATA 100'!$A$1:$C$1</definedName>
    <definedName name="Z_5803BED5_6CC0_4D2F_9CFB_A3E90C1635E7_.wvu.FilterData" localSheetId="4" hidden="1">'MONT ESTRUTURAL'!$A$3:$R$22</definedName>
    <definedName name="Z_5803BED5_6CC0_4D2F_9CFB_A3E90C1635E7_.wvu.FilterData" localSheetId="0" hidden="1">PRIMARIA!$A$3:$W$20</definedName>
    <definedName name="Z_58081F35_BF6D_4639_9636_E01A48D9B510_.wvu.FilterData" localSheetId="4" hidden="1">'MONT ESTRUTURAL'!$A$3:$R$22</definedName>
    <definedName name="Z_58081F35_BF6D_4639_9636_E01A48D9B510_.wvu.FilterData" localSheetId="0" hidden="1">PRIMARIA!$A$3:$W$20</definedName>
    <definedName name="Z_598FE842_995E_4F3F_B319_6151CD438FE1_.wvu.FilterData" localSheetId="4" hidden="1">'MONT ESTRUTURAL'!$A$3:$R$22</definedName>
    <definedName name="Z_59B2BE80_3A28_48F6_B66F_D556755B462F_.wvu.FilterData" localSheetId="0" hidden="1">PRIMARIA!$A$3:$W$20</definedName>
    <definedName name="Z_5A27B82E_4EE2_4A69_999B_6A27CD39A791_.wvu.FilterData" localSheetId="0" hidden="1">PRIMARIA!$A$3:$W$20</definedName>
    <definedName name="Z_5A5B650D_4452_42AC_8809_9069FC37D2B3_.wvu.FilterData" localSheetId="0" hidden="1">PRIMARIA!$A$3:$W$20</definedName>
    <definedName name="Z_5B9A868D_7333_4302_8701_D346BEC944D1_.wvu.FilterData" localSheetId="4" hidden="1">'MONT ESTRUTURAL'!$A$3:$R$22</definedName>
    <definedName name="Z_5C1901B6_92BA_4ADF_B554_95D8B4ACEDD1_.wvu.FilterData" localSheetId="4" hidden="1">'MONT ESTRUTURAL'!$A$3:$R$22</definedName>
    <definedName name="Z_5C1901B6_92BA_4ADF_B554_95D8B4ACEDD1_.wvu.FilterData" localSheetId="0" hidden="1">PRIMARIA!$A$3:$W$20</definedName>
    <definedName name="Z_5CDB5133_A2DB_406A_85EA_CB32FA4EFE1B_.wvu.FilterData" localSheetId="0" hidden="1">PRIMARIA!$A$3:$W$20</definedName>
    <definedName name="Z_5DD73A6A_3713_4F36_8DE3_B0CB3D9BBF3B_.wvu.FilterData" localSheetId="0" hidden="1">PRIMARIA!$A$3:$W$20</definedName>
    <definedName name="Z_60F1E6E2_90EA_43D6_8269_C206F699D8E5_.wvu.FilterData" localSheetId="4" hidden="1">'MONT ESTRUTURAL'!$A$3:$R$22</definedName>
    <definedName name="Z_60F1E6E2_90EA_43D6_8269_C206F699D8E5_.wvu.FilterData" localSheetId="0" hidden="1">PRIMARIA!$A$3:$W$20</definedName>
    <definedName name="Z_61E667EE_77CC_4332_A5D3_2A352D7C0712_.wvu.FilterData" localSheetId="0" hidden="1">PRIMARIA!$A$3:$W$20</definedName>
    <definedName name="Z_61F42486_348B_4874_9B7E_CFC10D2741F6_.wvu.FilterData" localSheetId="4" hidden="1">'MONT ESTRUTURAL'!$A$3:$R$22</definedName>
    <definedName name="Z_625C2BA9_1AE9_433B_B006_C5D8E0DF29F8_.wvu.FilterData" localSheetId="0" hidden="1">PRIMARIA!$A$3:$W$20</definedName>
    <definedName name="Z_62917A9D_49C6_47B9_91FC_DA4924672E79_.wvu.FilterData" localSheetId="4" hidden="1">'MONT ESTRUTURAL'!$A$3:$R$22</definedName>
    <definedName name="Z_62FE37B5_5CFD_4E23_909E_A3E301F7C773_.wvu.FilterData" localSheetId="4" hidden="1">'MONT ESTRUTURAL'!$A$3:$R$22</definedName>
    <definedName name="Z_63978D0E_873A_4690_9AF7_F2C615BC5CD2_.wvu.FilterData" localSheetId="4" hidden="1">'MONT ESTRUTURAL'!$A$3:$R$22</definedName>
    <definedName name="Z_63978D0E_873A_4690_9AF7_F2C615BC5CD2_.wvu.FilterData" localSheetId="0" hidden="1">PRIMARIA!$A$3:$W$20</definedName>
    <definedName name="Z_64F799C6_0E74_47DC_99D8_42D2D92DCCC6_.wvu.FilterData" localSheetId="4" hidden="1">'MONT ESTRUTURAL'!$A$3:$R$22</definedName>
    <definedName name="Z_64F799C6_0E74_47DC_99D8_42D2D92DCCC6_.wvu.FilterData" localSheetId="0" hidden="1">PRIMARIA!$A$3:$W$20</definedName>
    <definedName name="Z_6541BB84_030D_4D23_AFD3_A77C815FD40C_.wvu.FilterData" localSheetId="4" hidden="1">'MONT ESTRUTURAL'!$A$3:$R$22</definedName>
    <definedName name="Z_65F1B734_369B_4AA5_B8AD_E9AB6B619DDC_.wvu.FilterData" localSheetId="0" hidden="1">PRIMARIA!$A$3:$W$20</definedName>
    <definedName name="Z_670FA34B_FFFE_43B6_9E91_412014B7F55E_.wvu.FilterData" localSheetId="0" hidden="1">PRIMARIA!$A$3:$W$20</definedName>
    <definedName name="Z_68253D54_AC9C_4765_956F_B1ABA4DC6602_.wvu.FilterData" localSheetId="4" hidden="1">'MONT ESTRUTURAL'!$A$3:$R$22</definedName>
    <definedName name="Z_683011F5_E6E0_4508_8840_06FA4B7C0A4D_.wvu.Cols" localSheetId="4" hidden="1">'MONT ESTRUTURAL'!#REF!</definedName>
    <definedName name="Z_683011F5_E6E0_4508_8840_06FA4B7C0A4D_.wvu.Cols" localSheetId="0" hidden="1">PRIMARIA!#REF!</definedName>
    <definedName name="Z_683011F5_E6E0_4508_8840_06FA4B7C0A4D_.wvu.FilterData" localSheetId="2" hidden="1">'ATA 100'!$A$1:$C$1</definedName>
    <definedName name="Z_683011F5_E6E0_4508_8840_06FA4B7C0A4D_.wvu.FilterData" localSheetId="4" hidden="1">'MONT ESTRUTURAL'!$A$3:$R$22</definedName>
    <definedName name="Z_683011F5_E6E0_4508_8840_06FA4B7C0A4D_.wvu.FilterData" localSheetId="0" hidden="1">PRIMARIA!$A$3:$W$20</definedName>
    <definedName name="Z_6887A887_9B73_4E7A_8336_C0442D6B4F62_.wvu.FilterData" localSheetId="4" hidden="1">'MONT ESTRUTURAL'!$A$3:$R$22</definedName>
    <definedName name="Z_6947854B_F024_4307_9479_C9B1F9022586_.wvu.FilterData" localSheetId="4" hidden="1">'MONT ESTRUTURAL'!$A$3:$R$22</definedName>
    <definedName name="Z_69930664_23C5_4769_8301_455A9FB28C7D_.wvu.FilterData" localSheetId="4" hidden="1">'MONT ESTRUTURAL'!$A$3:$R$22</definedName>
    <definedName name="Z_6B6CBB5A_85C6_4A46_8F01_4A27B0D6341A_.wvu.FilterData" localSheetId="4" hidden="1">'MONT ESTRUTURAL'!$A$3:$R$22</definedName>
    <definedName name="Z_6C36254E_8C7C_471D_959E_5F31BD52DEDD_.wvu.FilterData" localSheetId="4" hidden="1">'MONT ESTRUTURAL'!$A$3:$R$22</definedName>
    <definedName name="Z_6C3EE2DD_A1EF_4833_AAF6_728FD493C4F7_.wvu.FilterData" localSheetId="0" hidden="1">PRIMARIA!$A$3:$W$20</definedName>
    <definedName name="Z_6DE7E2A3_9885_4228_A64C_783674E85452_.wvu.FilterData" localSheetId="0" hidden="1">PRIMARIA!$A$3:$W$20</definedName>
    <definedName name="Z_6EB6BC47_2F1D_462A_B64B_A37C53D4D1B2_.wvu.FilterData" localSheetId="4" hidden="1">'MONT ESTRUTURAL'!$A$3:$R$22</definedName>
    <definedName name="Z_6EB6BC47_2F1D_462A_B64B_A37C53D4D1B2_.wvu.FilterData" localSheetId="0" hidden="1">PRIMARIA!$A$3:$W$20</definedName>
    <definedName name="Z_6F58789D_CD24_4818_B73B_07EAC80C7616_.wvu.FilterData" localSheetId="4" hidden="1">'MONT ESTRUTURAL'!$A$3:$R$22</definedName>
    <definedName name="Z_6F58789D_CD24_4818_B73B_07EAC80C7616_.wvu.FilterData" localSheetId="0" hidden="1">PRIMARIA!$A$3:$W$20</definedName>
    <definedName name="Z_70A9E7D5_35B2_4F91_A70F_D8558C7064D5_.wvu.FilterData" localSheetId="0" hidden="1">PRIMARIA!$A$3:$W$20</definedName>
    <definedName name="Z_726426C7_3C17_4B69_A343_BF77EAF9760E_.wvu.Cols" localSheetId="4" hidden="1">'MONT ESTRUTURAL'!$F:$F,'MONT ESTRUTURAL'!#REF!</definedName>
    <definedName name="Z_726426C7_3C17_4B69_A343_BF77EAF9760E_.wvu.Cols" localSheetId="0" hidden="1">PRIMARIA!$L:$L,PRIMARIA!#REF!,PRIMARIA!$S:$S</definedName>
    <definedName name="Z_726426C7_3C17_4B69_A343_BF77EAF9760E_.wvu.FilterData" localSheetId="2" hidden="1">'ATA 100'!$A$1:$C$1</definedName>
    <definedName name="Z_726426C7_3C17_4B69_A343_BF77EAF9760E_.wvu.FilterData" localSheetId="4" hidden="1">'MONT ESTRUTURAL'!$A$3:$R$22</definedName>
    <definedName name="Z_726426C7_3C17_4B69_A343_BF77EAF9760E_.wvu.FilterData" localSheetId="0" hidden="1">PRIMARIA!$A$3:$W$20</definedName>
    <definedName name="Z_7305E9A2_01F3_4F92_AA1D_AB01665B4ECF_.wvu.FilterData" localSheetId="4" hidden="1">'MONT ESTRUTURAL'!$A$3:$R$22</definedName>
    <definedName name="Z_7471DD4D_5A17_4363_95BB_AD2E6967F433_.wvu.FilterData" localSheetId="4" hidden="1">'MONT ESTRUTURAL'!$A$3:$R$22</definedName>
    <definedName name="Z_74F8D8F2_0F02_4DE4_BB81_0CADEA32B835_.wvu.FilterData" localSheetId="0" hidden="1">PRIMARIA!$A$3:$W$20</definedName>
    <definedName name="Z_74FB4D9F_9DE6_4239_AC87_87B7BAA72482_.wvu.FilterData" localSheetId="4" hidden="1">'MONT ESTRUTURAL'!$A$3:$R$22</definedName>
    <definedName name="Z_74FB4D9F_9DE6_4239_AC87_87B7BAA72482_.wvu.FilterData" localSheetId="0" hidden="1">PRIMARIA!$A$3:$W$20</definedName>
    <definedName name="Z_75E57DD4_172E_411F_BA48_82DE63E43921_.wvu.FilterData" localSheetId="0" hidden="1">PRIMARIA!$A$3:$W$20</definedName>
    <definedName name="Z_7678ABD5_563C_4EAC_AE46_1F82EC1E2F55_.wvu.FilterData" localSheetId="4" hidden="1">'MONT ESTRUTURAL'!$A$3:$R$22</definedName>
    <definedName name="Z_7678ABD5_563C_4EAC_AE46_1F82EC1E2F55_.wvu.FilterData" localSheetId="0" hidden="1">PRIMARIA!$A$3:$W$20</definedName>
    <definedName name="Z_78DDF9B8_E1E2_487F_8318_224CFCC98EE7_.wvu.FilterData" localSheetId="4" hidden="1">'MONT ESTRUTURAL'!$A$3:$R$22</definedName>
    <definedName name="Z_790F55E8_AEBB_4347_AFDB_B227EC65CCF0_.wvu.FilterData" localSheetId="4" hidden="1">'MONT ESTRUTURAL'!$A$3:$R$22</definedName>
    <definedName name="Z_790F55E8_AEBB_4347_AFDB_B227EC65CCF0_.wvu.FilterData" localSheetId="0" hidden="1">PRIMARIA!$A$3:$W$20</definedName>
    <definedName name="Z_7B2A2260_4F45_4BA9_AF69_320A3F7774FB_.wvu.FilterData" localSheetId="4" hidden="1">'MONT ESTRUTURAL'!$A$3:$R$22</definedName>
    <definedName name="Z_7C46C851_C20F_41CC_9FCE_07A931E776B8_.wvu.FilterData" localSheetId="0" hidden="1">PRIMARIA!$A$3:$W$20</definedName>
    <definedName name="Z_7C72A2E5_4C06_4BB4_9E7E_CA049943A555_.wvu.FilterData" localSheetId="0" hidden="1">PRIMARIA!$A$3:$W$20</definedName>
    <definedName name="Z_7C80E8AE_113A_490B_AB92_2F5B70749F23_.wvu.FilterData" localSheetId="4" hidden="1">'MONT ESTRUTURAL'!$A$3:$R$22</definedName>
    <definedName name="Z_7C80E8AE_113A_490B_AB92_2F5B70749F23_.wvu.FilterData" localSheetId="0" hidden="1">PRIMARIA!$A$3:$W$20</definedName>
    <definedName name="Z_7E46BB26_D231_4402_8878_21F55FBEF3C4_.wvu.FilterData" localSheetId="0" hidden="1">PRIMARIA!$A$3:$W$20</definedName>
    <definedName name="Z_7E51DF8A_D8E7_4A53_8500_CB76E102C8CE_.wvu.FilterData" localSheetId="2" hidden="1">'ATA 100'!$A$1:$C$1</definedName>
    <definedName name="Z_7E51DF8A_D8E7_4A53_8500_CB76E102C8CE_.wvu.FilterData" localSheetId="4" hidden="1">'MONT ESTRUTURAL'!$A$3:$R$22</definedName>
    <definedName name="Z_7E51DF8A_D8E7_4A53_8500_CB76E102C8CE_.wvu.FilterData" localSheetId="0" hidden="1">PRIMARIA!$A$3:$W$20</definedName>
    <definedName name="Z_7E6D1AAD_EFD2_48F9_AF1D_13A9D05C5EC7_.wvu.FilterData" localSheetId="4" hidden="1">'MONT ESTRUTURAL'!$A$3:$R$22</definedName>
    <definedName name="Z_7EE5C71B_CF35_4E1F_9C90_F800577A4280_.wvu.FilterData" localSheetId="4" hidden="1">'MONT ESTRUTURAL'!$A$3:$R$22</definedName>
    <definedName name="Z_7F0E0DD4_F146_4ACF_8920_E43013E02978_.wvu.FilterData" localSheetId="0" hidden="1">PRIMARIA!$A$3:$W$20</definedName>
    <definedName name="Z_80372D0F_835D_425E_872D_A8E5F5B4720B_.wvu.FilterData" localSheetId="0" hidden="1">PRIMARIA!$A$3:$W$20</definedName>
    <definedName name="Z_807AB44A_C261_4977_A07C_8EB96098185A_.wvu.FilterData" localSheetId="0" hidden="1">PRIMARIA!$A$3:$W$20</definedName>
    <definedName name="Z_82984D36_E231_418C_B5EA_39C0432758CC_.wvu.Cols" localSheetId="4" hidden="1">'MONT ESTRUTURAL'!$F:$F,'MONT ESTRUTURAL'!#REF!</definedName>
    <definedName name="Z_82984D36_E231_418C_B5EA_39C0432758CC_.wvu.Cols" localSheetId="0" hidden="1">PRIMARIA!$G:$G,PRIMARIA!$I:$N,PRIMARIA!#REF!</definedName>
    <definedName name="Z_82984D36_E231_418C_B5EA_39C0432758CC_.wvu.FilterData" localSheetId="2" hidden="1">'ATA 100'!$A$1:$C$1</definedName>
    <definedName name="Z_82984D36_E231_418C_B5EA_39C0432758CC_.wvu.FilterData" localSheetId="4" hidden="1">'MONT ESTRUTURAL'!$A$3:$R$22</definedName>
    <definedName name="Z_82984D36_E231_418C_B5EA_39C0432758CC_.wvu.FilterData" localSheetId="0" hidden="1">PRIMARIA!$A$3:$W$20</definedName>
    <definedName name="Z_85CD34F6_8218_4056_823D_6B757C35A161_.wvu.FilterData" localSheetId="0" hidden="1">PRIMARIA!$A$3:$W$20</definedName>
    <definedName name="Z_872F67C2_65E2_40D5_9116_4D4088232071_.wvu.FilterData" localSheetId="0" hidden="1">PRIMARIA!$A$3:$W$20</definedName>
    <definedName name="Z_87A44EC7_333E_4166_BDC7_75DF5FA1313A_.wvu.FilterData" localSheetId="4" hidden="1">'MONT ESTRUTURAL'!$A$3:$R$22</definedName>
    <definedName name="Z_87E51357_87E2_4491_800A_F6AD55058728_.wvu.FilterData" localSheetId="0" hidden="1">PRIMARIA!$A$3:$W$20</definedName>
    <definedName name="Z_888D7A75_F45A_4FBC_A775_FB18D2A261B3_.wvu.FilterData" localSheetId="4" hidden="1">'MONT ESTRUTURAL'!$A$3:$R$22</definedName>
    <definedName name="Z_888D7A75_F45A_4FBC_A775_FB18D2A261B3_.wvu.FilterData" localSheetId="0" hidden="1">PRIMARIA!$A$3:$W$20</definedName>
    <definedName name="Z_890D00C7_5EA8_4F71_8D65_ABB1958C70B0_.wvu.FilterData" localSheetId="4" hidden="1">'MONT ESTRUTURAL'!$A$3:$R$22</definedName>
    <definedName name="Z_890D00C7_5EA8_4F71_8D65_ABB1958C70B0_.wvu.FilterData" localSheetId="0" hidden="1">PRIMARIA!$A$3:$W$20</definedName>
    <definedName name="Z_8929C087_A92C_4847_AD25_1C207118093E_.wvu.FilterData" localSheetId="0" hidden="1">PRIMARIA!$A$3:$W$20</definedName>
    <definedName name="Z_89344E64_651B_4287_9F0F_96E8D54DF085_.wvu.FilterData" localSheetId="4" hidden="1">'MONT ESTRUTURAL'!$A$3:$R$22</definedName>
    <definedName name="Z_898A2A23_A108_4AD0_8200_646040BA04B4_.wvu.FilterData" localSheetId="4" hidden="1">'MONT ESTRUTURAL'!$A$3:$R$22</definedName>
    <definedName name="Z_898A2A23_A108_4AD0_8200_646040BA04B4_.wvu.FilterData" localSheetId="0" hidden="1">PRIMARIA!$A$3:$W$20</definedName>
    <definedName name="Z_8AC95A03_EF86_4666_AC2C_FBE7F474F2A7_.wvu.FilterData" localSheetId="4" hidden="1">'MONT ESTRUTURAL'!$A$3:$R$22</definedName>
    <definedName name="Z_8C9A4A07_1BE4_43A1_B9E4_D60B168BBC21_.wvu.FilterData" localSheetId="0" hidden="1">PRIMARIA!$A$3:$W$20</definedName>
    <definedName name="Z_905A391A_9EB1_43E6_8D46_9B1866D7F01D_.wvu.FilterData" localSheetId="0" hidden="1">PRIMARIA!$A$3:$W$20</definedName>
    <definedName name="Z_9067F4F7_9337_466D_B2E0_00D5CAA06518_.wvu.FilterData" localSheetId="4" hidden="1">'MONT ESTRUTURAL'!$A$3:$R$22</definedName>
    <definedName name="Z_907374FB_AC32_4FF3_AC87_11B1A0DD4747_.wvu.FilterData" localSheetId="4" hidden="1">'MONT ESTRUTURAL'!$A$3:$R$22</definedName>
    <definedName name="Z_9100D154_7ECA_4C7B_8DBC_CE5798A3639F_.wvu.FilterData" localSheetId="0" hidden="1">PRIMARIA!$A$3:$W$20</definedName>
    <definedName name="Z_9139B02F_21ED_4FBC_BF2E_012A17A7211B_.wvu.FilterData" localSheetId="0" hidden="1">PRIMARIA!$A$3:$W$20</definedName>
    <definedName name="Z_93715026_6CB0_4D73_93D8_4497B40BFA43_.wvu.Cols" localSheetId="4" hidden="1">'MONT ESTRUTURAL'!$F:$F</definedName>
    <definedName name="Z_93715026_6CB0_4D73_93D8_4497B40BFA43_.wvu.Cols" localSheetId="0" hidden="1">PRIMARIA!$I:$N,PRIMARIA!#REF!</definedName>
    <definedName name="Z_93715026_6CB0_4D73_93D8_4497B40BFA43_.wvu.FilterData" localSheetId="2" hidden="1">'ATA 100'!$A$1:$C$1</definedName>
    <definedName name="Z_93715026_6CB0_4D73_93D8_4497B40BFA43_.wvu.FilterData" localSheetId="4" hidden="1">'MONT ESTRUTURAL'!$A$3:$R$22</definedName>
    <definedName name="Z_93715026_6CB0_4D73_93D8_4497B40BFA43_.wvu.FilterData" localSheetId="0" hidden="1">PRIMARIA!$A$3:$W$20</definedName>
    <definedName name="Z_93FF2E8D_B8A3_4B2D_89AA_6EA827AFF107_.wvu.FilterData" localSheetId="4" hidden="1">'MONT ESTRUTURAL'!$A$3:$R$22</definedName>
    <definedName name="Z_93FF2E8D_B8A3_4B2D_89AA_6EA827AFF107_.wvu.FilterData" localSheetId="0" hidden="1">PRIMARIA!$A$3:$W$20</definedName>
    <definedName name="Z_9481190B_DA41_493F_BF1E_684E8EECC9ED_.wvu.FilterData" localSheetId="4" hidden="1">'MONT ESTRUTURAL'!$A$3:$R$22</definedName>
    <definedName name="Z_95221212_5302_4962_9F4E_7EFCE9FEEDF5_.wvu.FilterData" localSheetId="0" hidden="1">PRIMARIA!$A$3:$W$20</definedName>
    <definedName name="Z_97D84FC0_A169_4D10_B11C_ED03EAD8337E_.wvu.FilterData" localSheetId="0" hidden="1">PRIMARIA!$A$3:$W$20</definedName>
    <definedName name="Z_9811F7E4_AADA_4D5C_8FE6_444DD85594CA_.wvu.FilterData" localSheetId="2" hidden="1">'ATA 100'!$A$1:$C$1</definedName>
    <definedName name="Z_9811F7E4_AADA_4D5C_8FE6_444DD85594CA_.wvu.FilterData" localSheetId="4" hidden="1">'MONT ESTRUTURAL'!$A$3:$R$22</definedName>
    <definedName name="Z_9811F7E4_AADA_4D5C_8FE6_444DD85594CA_.wvu.FilterData" localSheetId="0" hidden="1">PRIMARIA!$A$3:$W$20</definedName>
    <definedName name="Z_982519A9_6DC2_4404_ABA3_7A6B925F16A7_.wvu.FilterData" localSheetId="4" hidden="1">'MONT ESTRUTURAL'!$A$3:$R$22</definedName>
    <definedName name="Z_982519A9_6DC2_4404_ABA3_7A6B925F16A7_.wvu.FilterData" localSheetId="0" hidden="1">PRIMARIA!$A$3:$W$20</definedName>
    <definedName name="Z_98925974_CE22_43F0_AF9D_86B885465FBC_.wvu.FilterData" localSheetId="4" hidden="1">'MONT ESTRUTURAL'!$A$3:$R$22</definedName>
    <definedName name="Z_995A02FB_CDBB_4F38_B3D9_8C7BD1FD1D14_.wvu.FilterData" localSheetId="4" hidden="1">'MONT ESTRUTURAL'!$A$3:$R$22</definedName>
    <definedName name="Z_995A02FB_CDBB_4F38_B3D9_8C7BD1FD1D14_.wvu.FilterData" localSheetId="0" hidden="1">PRIMARIA!$A$3:$W$20</definedName>
    <definedName name="Z_9B664BB8_39FB_4F31_A4C3_094B54A05FDE_.wvu.FilterData" localSheetId="4" hidden="1">'MONT ESTRUTURAL'!$A$3:$R$22</definedName>
    <definedName name="Z_9B664BB8_39FB_4F31_A4C3_094B54A05FDE_.wvu.FilterData" localSheetId="0" hidden="1">PRIMARIA!$A$3:$W$20</definedName>
    <definedName name="Z_9C934491_C3BF_4AE0_B9B0_FC5F5D5FF85D_.wvu.FilterData" localSheetId="4" hidden="1">'MONT ESTRUTURAL'!$A$3:$R$22</definedName>
    <definedName name="Z_9C934491_C3BF_4AE0_B9B0_FC5F5D5FF85D_.wvu.FilterData" localSheetId="0" hidden="1">PRIMARIA!$A$3:$W$20</definedName>
    <definedName name="Z_9D768011_C23A_4E33_9601_97344B53E4B9_.wvu.FilterData" localSheetId="0" hidden="1">PRIMARIA!$A$3:$W$20</definedName>
    <definedName name="Z_9D8A9BE8_C1D2_4035_AF6A_BA693DB717B4_.wvu.FilterData" localSheetId="0" hidden="1">PRIMARIA!$A$3:$W$20</definedName>
    <definedName name="Z_A03AB3F3_42D6_44D0_8F91_DC483A10A71D_.wvu.Cols" localSheetId="4" hidden="1">'MONT ESTRUTURAL'!$F:$F</definedName>
    <definedName name="Z_A03AB3F3_42D6_44D0_8F91_DC483A10A71D_.wvu.Cols" localSheetId="0" hidden="1">PRIMARIA!#REF!</definedName>
    <definedName name="Z_A03AB3F3_42D6_44D0_8F91_DC483A10A71D_.wvu.FilterData" localSheetId="2" hidden="1">'ATA 100'!$A$1:$C$1</definedName>
    <definedName name="Z_A03AB3F3_42D6_44D0_8F91_DC483A10A71D_.wvu.FilterData" localSheetId="4" hidden="1">'MONT ESTRUTURAL'!$A$3:$R$22</definedName>
    <definedName name="Z_A03AB3F3_42D6_44D0_8F91_DC483A10A71D_.wvu.FilterData" localSheetId="0" hidden="1">PRIMARIA!$A$3:$W$20</definedName>
    <definedName name="Z_A0A7F7C8_2716_497C_A9A3_F0B45D0FF476_.wvu.FilterData" localSheetId="4" hidden="1">'MONT ESTRUTURAL'!$A$3:$R$22</definedName>
    <definedName name="Z_A110068E_215A_41A5_B042_BC51D9ED882D_.wvu.FilterData" localSheetId="0" hidden="1">PRIMARIA!$A$3:$W$20</definedName>
    <definedName name="Z_A2712339_F1AB_42D5_8D08_0A4AB4E67CE4_.wvu.FilterData" localSheetId="0" hidden="1">PRIMARIA!$A$3:$W$20</definedName>
    <definedName name="Z_A362150E_7CD9_4E1D_AE84_15C680D044FC_.wvu.FilterData" localSheetId="4" hidden="1">'MONT ESTRUTURAL'!$A$3:$R$22</definedName>
    <definedName name="Z_A367D0FA_BB87_484B_8A62_B8EA7161F564_.wvu.FilterData" localSheetId="4" hidden="1">'MONT ESTRUTURAL'!$A$3:$R$22</definedName>
    <definedName name="Z_A367D0FA_BB87_484B_8A62_B8EA7161F564_.wvu.FilterData" localSheetId="0" hidden="1">PRIMARIA!$A$3:$W$20</definedName>
    <definedName name="Z_A3AD5D26_AD8A_465B_92D5_149C86FDA223_.wvu.FilterData" localSheetId="4" hidden="1">'MONT ESTRUTURAL'!$A$3:$R$22</definedName>
    <definedName name="Z_A5B66419_F095_4149_8A11_F61AA24AFDB9_.wvu.FilterData" localSheetId="0" hidden="1">PRIMARIA!$A$3:$W$20</definedName>
    <definedName name="Z_A5D4C42E_880D_41B3_9DDE_39C64DAFC34E_.wvu.FilterData" localSheetId="4" hidden="1">'MONT ESTRUTURAL'!$A$3:$R$22</definedName>
    <definedName name="Z_A72181D9_2499_45F1_A944_F85BAA821350_.wvu.FilterData" localSheetId="0" hidden="1">PRIMARIA!$A$3:$W$20</definedName>
    <definedName name="Z_A7BF791A_EFAB_4C9D_99C0_3DBE1B5F86CB_.wvu.FilterData" localSheetId="4" hidden="1">'MONT ESTRUTURAL'!$A$3:$R$22</definedName>
    <definedName name="Z_A7BF791A_EFAB_4C9D_99C0_3DBE1B5F86CB_.wvu.FilterData" localSheetId="0" hidden="1">PRIMARIA!$A$3:$W$20</definedName>
    <definedName name="Z_A8E59C96_DAF7_4D31_9ADB_756FB327D52F_.wvu.Cols" localSheetId="4" hidden="1">'MONT ESTRUTURAL'!$F:$F,'MONT ESTRUTURAL'!#REF!</definedName>
    <definedName name="Z_A8E59C96_DAF7_4D31_9ADB_756FB327D52F_.wvu.Cols" localSheetId="0" hidden="1">PRIMARIA!$I:$N,PRIMARIA!#REF!</definedName>
    <definedName name="Z_A8E59C96_DAF7_4D31_9ADB_756FB327D52F_.wvu.FilterData" localSheetId="2" hidden="1">'ATA 100'!$A$1:$C$1</definedName>
    <definedName name="Z_A8E59C96_DAF7_4D31_9ADB_756FB327D52F_.wvu.FilterData" localSheetId="4" hidden="1">'MONT ESTRUTURAL'!$A$3:$R$22</definedName>
    <definedName name="Z_A8E59C96_DAF7_4D31_9ADB_756FB327D52F_.wvu.FilterData" localSheetId="0" hidden="1">PRIMARIA!$A$3:$W$20</definedName>
    <definedName name="Z_A9125E04_3084_420A_A519_2CAE8EC33C5B_.wvu.FilterData" localSheetId="0" hidden="1">PRIMARIA!$A$3:$W$20</definedName>
    <definedName name="Z_A9310D3D_6EAE_4534_A169_E1F037A748B3_.wvu.FilterData" localSheetId="4" hidden="1">'MONT ESTRUTURAL'!$A$3:$R$22</definedName>
    <definedName name="Z_A94CDC21_EFC7_4C19_9CD8_576A6F6B00F0_.wvu.FilterData" localSheetId="4" hidden="1">'MONT ESTRUTURAL'!$A$3:$R$22</definedName>
    <definedName name="Z_A99BB860_4CC2_4995_9410_6DEF1E5A5014_.wvu.FilterData" localSheetId="4" hidden="1">'MONT ESTRUTURAL'!$A$3:$R$22</definedName>
    <definedName name="Z_AB6557A2_24F3_4C55_A6A2_0CCDE91EC544_.wvu.FilterData" localSheetId="4" hidden="1">'MONT ESTRUTURAL'!$A$3:$R$22</definedName>
    <definedName name="Z_AB9EFE02_D92E_42A1_9758_15E2A6D76882_.wvu.FilterData" localSheetId="4" hidden="1">'MONT ESTRUTURAL'!$A$3:$R$22</definedName>
    <definedName name="Z_AC4B2719_90CC_4447_98BE_9527CF3A2536_.wvu.FilterData" localSheetId="4" hidden="1">'MONT ESTRUTURAL'!$A$3:$R$22</definedName>
    <definedName name="Z_ACEC5B1A_71D4_4E57_AFCB_DB1268A24630_.wvu.FilterData" localSheetId="0" hidden="1">PRIMARIA!$A$3:$W$20</definedName>
    <definedName name="Z_AD6E1114_0474_4EF6_ABFB_10DE808C1873_.wvu.FilterData" localSheetId="4" hidden="1">'MONT ESTRUTURAL'!$A$3:$R$22</definedName>
    <definedName name="Z_AE259D8F_755B_45CF_BF2E_6AD8284459C2_.wvu.FilterData" localSheetId="0" hidden="1">PRIMARIA!$A$3:$W$20</definedName>
    <definedName name="Z_B100E617_9909_4798_9156_E65325336447_.wvu.FilterData" localSheetId="0" hidden="1">PRIMARIA!$A$3:$W$20</definedName>
    <definedName name="Z_B35B74F8_7620_40A2_BB04_A030A7CB587B_.wvu.FilterData" localSheetId="0" hidden="1">PRIMARIA!$A$3:$W$20</definedName>
    <definedName name="Z_B5FB651B_AAC6_453E_96CB_4878367A3FAE_.wvu.FilterData" localSheetId="4" hidden="1">'MONT ESTRUTURAL'!$A$3:$R$22</definedName>
    <definedName name="Z_B5FB651B_AAC6_453E_96CB_4878367A3FAE_.wvu.FilterData" localSheetId="0" hidden="1">PRIMARIA!$A$3:$W$20</definedName>
    <definedName name="Z_B97BAA71_4805_4B6B_B014_21B05436BAF6_.wvu.FilterData" localSheetId="4" hidden="1">'MONT ESTRUTURAL'!$A$3:$R$22</definedName>
    <definedName name="Z_B97BAA71_4805_4B6B_B014_21B05436BAF6_.wvu.FilterData" localSheetId="0" hidden="1">PRIMARIA!$A$3:$W$20</definedName>
    <definedName name="Z_BB5B7F93_C26C_4683_A6DF_B5DDAD741EA4_.wvu.Cols" localSheetId="4" hidden="1">'MONT ESTRUTURAL'!$K:$L</definedName>
    <definedName name="Z_BB5B7F93_C26C_4683_A6DF_B5DDAD741EA4_.wvu.Cols" localSheetId="0" hidden="1">PRIMARIA!#REF!</definedName>
    <definedName name="Z_BB5B7F93_C26C_4683_A6DF_B5DDAD741EA4_.wvu.FilterData" localSheetId="2" hidden="1">'ATA 100'!$A$1:$C$1</definedName>
    <definedName name="Z_BB5B7F93_C26C_4683_A6DF_B5DDAD741EA4_.wvu.FilterData" localSheetId="4" hidden="1">'MONT ESTRUTURAL'!$A$3:$R$22</definedName>
    <definedName name="Z_BB5B7F93_C26C_4683_A6DF_B5DDAD741EA4_.wvu.FilterData" localSheetId="0" hidden="1">PRIMARIA!$A$3:$W$20</definedName>
    <definedName name="Z_BD7F035E_1EA3_4823_ADFC_79A7F6A24119_.wvu.FilterData" localSheetId="4" hidden="1">'MONT ESTRUTURAL'!$A$3:$R$22</definedName>
    <definedName name="Z_BD7F035E_1EA3_4823_ADFC_79A7F6A24119_.wvu.FilterData" localSheetId="0" hidden="1">PRIMARIA!$A$3:$W$20</definedName>
    <definedName name="Z_BF783F2F_D843_462B_B75F_D8418F22A204_.wvu.FilterData" localSheetId="4" hidden="1">'MONT ESTRUTURAL'!$A$3:$R$22</definedName>
    <definedName name="Z_BF783F2F_D843_462B_B75F_D8418F22A204_.wvu.FilterData" localSheetId="0" hidden="1">PRIMARIA!$A$3:$W$20</definedName>
    <definedName name="Z_C058DBE4_381D_46A1_BEF9_8F938D30F9EA_.wvu.FilterData" localSheetId="0" hidden="1">PRIMARIA!$A$3:$W$20</definedName>
    <definedName name="Z_C069408F_D156_4A37_B78D_4660628E7B0F_.wvu.FilterData" localSheetId="4" hidden="1">'MONT ESTRUTURAL'!$A$3:$R$22</definedName>
    <definedName name="Z_C080971A_C667_41CE_96FD_D4F680C6E944_.wvu.FilterData" localSheetId="4" hidden="1">'MONT ESTRUTURAL'!$A$3:$R$22</definedName>
    <definedName name="Z_C0EBDB69_D696_4106_8DD1_500FF7E2D9F4_.wvu.FilterData" localSheetId="4" hidden="1">'MONT ESTRUTURAL'!$A$3:$R$22</definedName>
    <definedName name="Z_C10D4DC5_2B93_4AB7_80BD_D768252957CA_.wvu.FilterData" localSheetId="4" hidden="1">'MONT ESTRUTURAL'!$A$3:$R$22</definedName>
    <definedName name="Z_C275F531_3875_42A4_A01F_6A5AD4145856_.wvu.FilterData" localSheetId="4" hidden="1">'MONT ESTRUTURAL'!$A$3:$R$22</definedName>
    <definedName name="Z_C275F531_3875_42A4_A01F_6A5AD4145856_.wvu.FilterData" localSheetId="0" hidden="1">PRIMARIA!$A$3:$W$20</definedName>
    <definedName name="Z_C2CBE4CA_DEE7_44E2_B67D_468C89EC89BD_.wvu.FilterData" localSheetId="4" hidden="1">'MONT ESTRUTURAL'!$A$3:$R$22</definedName>
    <definedName name="Z_C2CBE4CA_DEE7_44E2_B67D_468C89EC89BD_.wvu.FilterData" localSheetId="0" hidden="1">PRIMARIA!$A$3:$W$20</definedName>
    <definedName name="Z_C3124142_1F82_4BE4_9C56_67788465C3B3_.wvu.Cols" localSheetId="4" hidden="1">'MONT ESTRUTURAL'!$F:$F</definedName>
    <definedName name="Z_C3124142_1F82_4BE4_9C56_67788465C3B3_.wvu.Cols" localSheetId="0" hidden="1">PRIMARIA!$G:$G</definedName>
    <definedName name="Z_C3124142_1F82_4BE4_9C56_67788465C3B3_.wvu.FilterData" localSheetId="2" hidden="1">'ATA 100'!$A$1:$C$1</definedName>
    <definedName name="Z_C3124142_1F82_4BE4_9C56_67788465C3B3_.wvu.FilterData" localSheetId="4" hidden="1">'MONT ESTRUTURAL'!$A$3:$R$22</definedName>
    <definedName name="Z_C3124142_1F82_4BE4_9C56_67788465C3B3_.wvu.FilterData" localSheetId="0" hidden="1">PRIMARIA!$A$3:$W$20</definedName>
    <definedName name="Z_C420F861_3893_4FDD_95E5_DA69D4EBF80A_.wvu.FilterData" localSheetId="4" hidden="1">'MONT ESTRUTURAL'!$A$3:$R$22</definedName>
    <definedName name="Z_C552F202_5C1A_4D25_81E7_A2EA2C049BC7_.wvu.FilterData" localSheetId="0" hidden="1">PRIMARIA!$A$3:$W$20</definedName>
    <definedName name="Z_C5DCDC0D_BD6D_44BF_B976_8027D7F91240_.wvu.FilterData" localSheetId="4" hidden="1">'MONT ESTRUTURAL'!$A$3:$R$22</definedName>
    <definedName name="Z_C71A478A_0132_4C9E_808B_CFA5316F0BA2_.wvu.Cols" localSheetId="4" hidden="1">'MONT ESTRUTURAL'!#REF!</definedName>
    <definedName name="Z_C71A478A_0132_4C9E_808B_CFA5316F0BA2_.wvu.Cols" localSheetId="0" hidden="1">PRIMARIA!#REF!</definedName>
    <definedName name="Z_C71A478A_0132_4C9E_808B_CFA5316F0BA2_.wvu.FilterData" localSheetId="2" hidden="1">'ATA 100'!$A$1:$C$1</definedName>
    <definedName name="Z_C71A478A_0132_4C9E_808B_CFA5316F0BA2_.wvu.FilterData" localSheetId="4" hidden="1">'MONT ESTRUTURAL'!$A$3:$R$22</definedName>
    <definedName name="Z_C71A478A_0132_4C9E_808B_CFA5316F0BA2_.wvu.FilterData" localSheetId="0" hidden="1">PRIMARIA!$A$3:$W$20</definedName>
    <definedName name="Z_C7817531_BDF4_437F_B2B8_6F2D797A47D6_.wvu.FilterData" localSheetId="0" hidden="1">PRIMARIA!$A$3:$W$20</definedName>
    <definedName name="Z_C9B148FC_1454_4E82_B3ED_2746EC0E874F_.wvu.FilterData" localSheetId="4" hidden="1">'MONT ESTRUTURAL'!$A$3:$R$22</definedName>
    <definedName name="Z_C9E9B441_BF8E_4C49_AA47_888F81CEA4DC_.wvu.FilterData" localSheetId="4" hidden="1">'MONT ESTRUTURAL'!$A$3:$R$22</definedName>
    <definedName name="Z_C9E9B441_BF8E_4C49_AA47_888F81CEA4DC_.wvu.FilterData" localSheetId="0" hidden="1">PRIMARIA!$A$3:$W$20</definedName>
    <definedName name="Z_CA9DE73C_0285_40D5_B3B6_08ADA89CAB3D_.wvu.FilterData" localSheetId="4" hidden="1">'MONT ESTRUTURAL'!$A$3:$R$22</definedName>
    <definedName name="Z_CDAE1D82_B1FE_4EFA_8366_63275323B4E2_.wvu.FilterData" localSheetId="0" hidden="1">PRIMARIA!$A$3:$W$20</definedName>
    <definedName name="Z_CE05FAD6_17C2_4AB7_B1F7_31AFC161AC14_.wvu.FilterData" localSheetId="0" hidden="1">PRIMARIA!$A$3:$W$20</definedName>
    <definedName name="Z_CF797046_70B0_474D_BB36_BBA45CDD31EA_.wvu.FilterData" localSheetId="4" hidden="1">'MONT ESTRUTURAL'!$A$3:$R$22</definedName>
    <definedName name="Z_D043A8F7_D7B8_4C45_9CEE_E6F90664F1B2_.wvu.FilterData" localSheetId="0" hidden="1">PRIMARIA!$A$3:$W$20</definedName>
    <definedName name="Z_D14D4172_FDC8_47F4_980F_86062BF54148_.wvu.FilterData" localSheetId="4" hidden="1">'MONT ESTRUTURAL'!$A$3:$R$22</definedName>
    <definedName name="Z_D14D4172_FDC8_47F4_980F_86062BF54148_.wvu.FilterData" localSheetId="0" hidden="1">PRIMARIA!$A$3:$W$20</definedName>
    <definedName name="Z_D507A418_32CD_4DAE_9CBF_0C5BEF82891E_.wvu.FilterData" localSheetId="0" hidden="1">PRIMARIA!$A$3:$W$20</definedName>
    <definedName name="Z_D50933D5_88D0_4922_BA20_3AC66BDF64D6_.wvu.FilterData" localSheetId="4" hidden="1">'MONT ESTRUTURAL'!$A$3:$R$22</definedName>
    <definedName name="Z_D5AE8C39_C68F_4CC1_9BA9_1F01DD79033C_.wvu.FilterData" localSheetId="4" hidden="1">'MONT ESTRUTURAL'!$A$3:$R$22</definedName>
    <definedName name="Z_D5AE8C39_C68F_4CC1_9BA9_1F01DD79033C_.wvu.FilterData" localSheetId="0" hidden="1">PRIMARIA!$A$3:$W$20</definedName>
    <definedName name="Z_D5D4E426_124A_4DA4_9EFE_8BABC760EAF5_.wvu.FilterData" localSheetId="4" hidden="1">'MONT ESTRUTURAL'!$A$3:$R$22</definedName>
    <definedName name="Z_D64658FC_BBA9_474D_B496_9BA425DB05AB_.wvu.FilterData" localSheetId="4" hidden="1">'MONT ESTRUTURAL'!$A$3:$R$22</definedName>
    <definedName name="Z_D64658FC_BBA9_474D_B496_9BA425DB05AB_.wvu.FilterData" localSheetId="0" hidden="1">PRIMARIA!$A$3:$W$20</definedName>
    <definedName name="Z_D85F6300_899A_4C32_9497_2985AA33DC3E_.wvu.FilterData" localSheetId="0" hidden="1">PRIMARIA!$A$3:$W$20</definedName>
    <definedName name="Z_D8842C67_0DE5_4BF4_8BBD_A68D9A7FB41E_.wvu.FilterData" localSheetId="4" hidden="1">'MONT ESTRUTURAL'!$A$3:$R$22</definedName>
    <definedName name="Z_D8842C67_0DE5_4BF4_8BBD_A68D9A7FB41E_.wvu.FilterData" localSheetId="0" hidden="1">PRIMARIA!$A$3:$W$20</definedName>
    <definedName name="Z_DA16AAD0_3D5C_414B_85CD_F36E710A9A90_.wvu.FilterData" localSheetId="0" hidden="1">PRIMARIA!$A$3:$W$20</definedName>
    <definedName name="Z_DB7E8D58_A9E1_4337_9CE0_9F9B268EC800_.wvu.FilterData" localSheetId="0" hidden="1">PRIMARIA!$A$3:$W$20</definedName>
    <definedName name="Z_DB88B958_F256_419A_BFAB_D6CC1B370919_.wvu.FilterData" localSheetId="4" hidden="1">'MONT ESTRUTURAL'!$A$3:$R$22</definedName>
    <definedName name="Z_DC293C6B_70EB_4973_BC27_1BB94A1FE707_.wvu.FilterData" localSheetId="0" hidden="1">PRIMARIA!$A$3:$W$20</definedName>
    <definedName name="Z_DF49F2E7_49D9_4BE6_8853_22668890958D_.wvu.FilterData" localSheetId="4" hidden="1">'MONT ESTRUTURAL'!$A$3:$R$22</definedName>
    <definedName name="Z_E01B5DAA_ADC0_4744_BB03_6CBFDC455D86_.wvu.FilterData" localSheetId="4" hidden="1">'MONT ESTRUTURAL'!$A$3:$R$22</definedName>
    <definedName name="Z_E1EBDC9D_94D1_4D62_8C90_F2B53C01AD74_.wvu.FilterData" localSheetId="0" hidden="1">PRIMARIA!$A$3:$W$20</definedName>
    <definedName name="Z_E265DFF0_0734_40C9_84CA_CD26152673C4_.wvu.FilterData" localSheetId="4" hidden="1">'MONT ESTRUTURAL'!$A$3:$R$22</definedName>
    <definedName name="Z_E480384D_367C_4EC6_85B8_379A0EAFC7C5_.wvu.FilterData" localSheetId="0" hidden="1">PRIMARIA!$A$3:$W$20</definedName>
    <definedName name="Z_E4ED53BA_CF48_459C_8640_51B7FFE1AB34_.wvu.FilterData" localSheetId="4" hidden="1">'MONT ESTRUTURAL'!$A$3:$R$22</definedName>
    <definedName name="Z_E4ED53BA_CF48_459C_8640_51B7FFE1AB34_.wvu.FilterData" localSheetId="0" hidden="1">PRIMARIA!$A$3:$W$20</definedName>
    <definedName name="Z_E710B9DF_2A6B_4F21_9A08_55F3AF9A540A_.wvu.FilterData" localSheetId="4" hidden="1">'MONT ESTRUTURAL'!$A$3:$R$22</definedName>
    <definedName name="Z_E738AB5B_1051_4401_AE06_A3D8C98DBED6_.wvu.FilterData" localSheetId="4" hidden="1">'MONT ESTRUTURAL'!$A$3:$R$22</definedName>
    <definedName name="Z_E738AB5B_1051_4401_AE06_A3D8C98DBED6_.wvu.FilterData" localSheetId="0" hidden="1">PRIMARIA!$A$3:$W$20</definedName>
    <definedName name="Z_E993E82C_DEE5_4FBD_B6D5_82BB88139E5C_.wvu.FilterData" localSheetId="4" hidden="1">'MONT ESTRUTURAL'!$A$3:$R$22</definedName>
    <definedName name="Z_EA216FF7_F969_4276_83A0_246C0FF4E48C_.wvu.FilterData" localSheetId="0" hidden="1">PRIMARIA!$A$3:$W$20</definedName>
    <definedName name="Z_EB1740ED_A6EA_442D_AA54_648896CFEB5D_.wvu.FilterData" localSheetId="4" hidden="1">'MONT ESTRUTURAL'!$A$3:$R$22</definedName>
    <definedName name="Z_EC77D9C9_22D5_4C9C_BC7D_7E66E8C9E5C9_.wvu.FilterData" localSheetId="4" hidden="1">'MONT ESTRUTURAL'!$A$3:$R$22</definedName>
    <definedName name="Z_EF42093D_0081_4990_940E_0217E14C316C_.wvu.Cols" localSheetId="4" hidden="1">'MONT ESTRUTURAL'!$A:$A,'MONT ESTRUTURAL'!$B:$C,'MONT ESTRUTURAL'!$G:$O</definedName>
    <definedName name="Z_EF42093D_0081_4990_940E_0217E14C316C_.wvu.FilterData" localSheetId="2" hidden="1">'ATA 100'!$A$1:$C$1</definedName>
    <definedName name="Z_EF42093D_0081_4990_940E_0217E14C316C_.wvu.FilterData" localSheetId="4" hidden="1">'MONT ESTRUTURAL'!$A$3:$R$22</definedName>
    <definedName name="Z_EF42093D_0081_4990_940E_0217E14C316C_.wvu.FilterData" localSheetId="0" hidden="1">PRIMARIA!$A$3:$W$20</definedName>
    <definedName name="Z_EFA0BBF4_8A80_458F_A93C_A4A560470305_.wvu.FilterData" localSheetId="4" hidden="1">'MONT ESTRUTURAL'!$A$3:$R$22</definedName>
    <definedName name="Z_EFA0BBF4_8A80_458F_A93C_A4A560470305_.wvu.FilterData" localSheetId="0" hidden="1">PRIMARIA!$A$3:$W$20</definedName>
    <definedName name="Z_F0D911B5_0465_40F3_804E_704629697B0A_.wvu.FilterData" localSheetId="0" hidden="1">PRIMARIA!$A$3:$W$20</definedName>
    <definedName name="Z_F1095BCB_15A1_49E9_A4CC_9B707CCF3FED_.wvu.FilterData" localSheetId="4" hidden="1">'MONT ESTRUTURAL'!$A$3:$R$22</definedName>
    <definedName name="Z_F247AF70_874E_4497_9C2D_9FB27C28B19F_.wvu.FilterData" localSheetId="0" hidden="1">PRIMARIA!$A$3:$W$20</definedName>
    <definedName name="Z_F24D62C8_F85C_4E92_910E_D2137B047EF1_.wvu.FilterData" localSheetId="4" hidden="1">'MONT ESTRUTURAL'!$A$3:$R$22</definedName>
    <definedName name="Z_F24D62C8_F85C_4E92_910E_D2137B047EF1_.wvu.FilterData" localSheetId="0" hidden="1">PRIMARIA!$A$3:$W$20</definedName>
    <definedName name="Z_F2E74AE0_838C_409F_B587_26176B0455A0_.wvu.FilterData" localSheetId="0" hidden="1">PRIMARIA!$A$3:$W$20</definedName>
    <definedName name="Z_F41D77DD_8A4A_453A_BB56_E950C5A86DF2_.wvu.FilterData" localSheetId="0" hidden="1">PRIMARIA!$A$3:$W$20</definedName>
    <definedName name="Z_F4338679_AF9F_45D7_8069_AE490F1223D1_.wvu.FilterData" localSheetId="0" hidden="1">PRIMARIA!$A$3:$W$20</definedName>
    <definedName name="Z_F52EFEA6_CF10_4CEE_A2CD_F4102B146809_.wvu.FilterData" localSheetId="0" hidden="1">PRIMARIA!$A$3:$W$20</definedName>
    <definedName name="Z_F765FD57_79DC_4679_B3F5_04BFC599D288_.wvu.FilterData" localSheetId="4" hidden="1">'MONT ESTRUTURAL'!$A$3:$R$22</definedName>
    <definedName name="Z_F7C780C6_96A8_46A0_B18C_B138A6C6D728_.wvu.FilterData" localSheetId="0" hidden="1">PRIMARIA!$A$3:$W$20</definedName>
    <definedName name="Z_F7EE6D42_7E63_4ED4_AA67_ABA368DCE87F_.wvu.FilterData" localSheetId="0" hidden="1">PRIMARIA!$A$3:$W$20</definedName>
    <definedName name="Z_F873CD6C_9240_4AC2_B0C7_5E34BA17B28B_.wvu.FilterData" localSheetId="0" hidden="1">PRIMARIA!$A$3:$W$20</definedName>
    <definedName name="Z_F9D8C0EA_2B90_482F_B360_B78CB604A73B_.wvu.FilterData" localSheetId="0" hidden="1">PRIMARIA!$A$3:$W$20</definedName>
    <definedName name="Z_FA05C8A4_EBE5_404A_9EB8_ACA6E1A4D4F3_.wvu.FilterData" localSheetId="0" hidden="1">PRIMARIA!$A$3:$W$20</definedName>
    <definedName name="Z_FB0BC4FC_3053_42D1_B426_3EF6A0833698_.wvu.FilterData" localSheetId="4" hidden="1">'MONT ESTRUTURAL'!$A$3:$R$22</definedName>
    <definedName name="Z_FB0BC4FC_3053_42D1_B426_3EF6A0833698_.wvu.FilterData" localSheetId="0" hidden="1">PRIMARIA!$A$3:$W$20</definedName>
    <definedName name="Z_FE9DE74C_D98F_4DB3_9FCC_664A04EEC2F3_.wvu.FilterData" localSheetId="0" hidden="1">PRIMARIA!$A$3:$W$20</definedName>
    <definedName name="Z_FF2DFD8F_7145_4824_B657_ABC837BBDF01_.wvu.FilterData" localSheetId="4" hidden="1">'MONT ESTRUTURAL'!$A$3:$R$22</definedName>
    <definedName name="Z_FFCC5108_8A25_48A0_A4C5_234777D63171_.wvu.FilterData" localSheetId="4" hidden="1">'MONT ESTRUTURAL'!$A$3:$R$22</definedName>
    <definedName name="Z_FFCC5108_8A25_48A0_A4C5_234777D63171_.wvu.FilterData" localSheetId="0" hidden="1">PRIMARIA!$A$3:$W$20</definedName>
  </definedNames>
  <calcPr calcId="162913"/>
  <customWorkbookViews>
    <customWorkbookView name="Cleber Leite Soares - Modo de exibição pessoal" guid="{5803BED5-6CC0-4D2F-9CFB-A3E90C1635E7}" mergeInterval="0" personalView="1" maximized="1" xWindow="-8" yWindow="-8" windowWidth="1382" windowHeight="744" tabRatio="654" activeSheetId="1"/>
    <customWorkbookView name="Ana Lobo - Modo de exibição pessoal" guid="{726426C7-3C17-4B69-A343-BF77EAF9760E}" mergeInterval="0" personalView="1" maximized="1" xWindow="-1374" yWindow="-8" windowWidth="1382" windowHeight="784" tabRatio="652" activeSheetId="1"/>
    <customWorkbookView name="Rodolfo Santos - Modo de exibição pessoal" guid="{82984D36-E231-418C-B5EA-39C0432758CC}" mergeInterval="0" personalView="1" maximized="1" xWindow="-8" yWindow="-8" windowWidth="1382" windowHeight="744" tabRatio="718" activeSheetId="1"/>
    <customWorkbookView name="Alexandre Guido - Modo de exibição pessoal" guid="{4456E78F-C964-43BE-A41C-4115B3DB2EE6}" mergeInterval="0" personalView="1" maximized="1" xWindow="-8" yWindow="-8" windowWidth="1382" windowHeight="744" tabRatio="652" activeSheetId="6"/>
    <customWorkbookView name="Cleberson Mendes - Modo de exibição pessoal" guid="{BB5B7F93-C26C-4683-A6DF-B5DDAD741EA4}" mergeInterval="0" personalView="1" maximized="1" xWindow="-8" yWindow="-8" windowWidth="1936" windowHeight="1056" tabRatio="692" activeSheetId="6"/>
    <customWorkbookView name="Nelson Gavioli - Modo de exibição pessoal" guid="{A03AB3F3-42D6-44D0-8F91-DC483A10A71D}" mergeInterval="0" personalView="1" maximized="1" xWindow="-1374" yWindow="-8" windowWidth="1382" windowHeight="784" tabRatio="787" activeSheetId="6"/>
    <customWorkbookView name="Thiago Lima - Modo de exibição pessoal" guid="{C3124142-1F82-4BE4-9C56-67788465C3B3}" mergeInterval="0" personalView="1" maximized="1" xWindow="-8" yWindow="-8" windowWidth="1382" windowHeight="744" tabRatio="652" activeSheetId="1"/>
    <customWorkbookView name="adao.brandao - Modo de exibição pessoal" guid="{683011F5-E6E0-4508-8840-06FA4B7C0A4D}" mergeInterval="0" personalView="1" maximized="1" xWindow="-8" yWindow="-8" windowWidth="1382" windowHeight="744" tabRatio="654" activeSheetId="6"/>
    <customWorkbookView name="Cecilia Verri - Modo de exibição pessoal" guid="{C71A478A-0132-4C9E-808B-CFA5316F0BA2}" mergeInterval="0" personalView="1" maximized="1" xWindow="1" yWindow="1" windowWidth="1020" windowHeight="496" tabRatio="628" activeSheetId="1"/>
    <customWorkbookView name="mauricio.angelucci - Modo de exibição pessoal" guid="{EF42093D-0081-4990-940E-0217E14C316C}" mergeInterval="0" personalView="1" maximized="1" xWindow="1" yWindow="1" windowWidth="1020" windowHeight="496" tabRatio="628" activeSheetId="6"/>
    <customWorkbookView name="Guilherme Galvao - Modo de exibição pessoal" guid="{1BBF469C-D5A3-41FE-9867-4AB65290C628}" mergeInterval="0" personalView="1" maximized="1" xWindow="-8" yWindow="-8" windowWidth="1382" windowHeight="744" tabRatio="731" activeSheetId="1"/>
    <customWorkbookView name="silvio.abreu - Modo de exibição pessoal" guid="{1C4C56A9-3894-4202-AA01-E7D7E09921C5}" mergeInterval="0" personalView="1" maximized="1" xWindow="1" yWindow="1" windowWidth="1680" windowHeight="774" tabRatio="652" activeSheetId="6"/>
    <customWorkbookView name="Mauricio Angelucci - Modo de exibição pessoal" guid="{7E51DF8A-D8E7-4A53-8500-CB76E102C8CE}" mergeInterval="0" personalView="1" maximized="1" xWindow="-8" yWindow="-8" windowWidth="1936" windowHeight="1066" tabRatio="652" activeSheetId="6" showComments="commIndAndComment"/>
    <customWorkbookView name="Isaias Puccinelli - Modo de exibição pessoal" guid="{A8E59C96-DAF7-4D31-9ADB-756FB327D52F}" mergeInterval="0" personalView="1" maximized="1" xWindow="-8" yWindow="-8" windowWidth="1040" windowHeight="744" tabRatio="654" activeSheetId="1"/>
    <customWorkbookView name="cecilia.verri - Modo de exibição pessoal" guid="{1FA1F38F-7478-480E-AE2B-8240040E50DA}" mergeInterval="0" personalView="1" maximized="1" xWindow="-8" yWindow="-8" windowWidth="1382" windowHeight="744" tabRatio="718" activeSheetId="6"/>
    <customWorkbookView name="Willaim Dalbello - Modo de exibição pessoal" guid="{290E7659-58D3-402B-A3C2-CF4807305B07}" mergeInterval="0" personalView="1" maximized="1" xWindow="-8" yWindow="-8" windowWidth="1936" windowHeight="1056" tabRatio="652" activeSheetId="1"/>
    <customWorkbookView name="Oswaldo Ferreira Vieira - Modo de exibição pessoal" guid="{93715026-6CB0-4D73-93D8-4497B40BFA43}" mergeInterval="0" personalView="1" maximized="1" xWindow="-8" yWindow="-8" windowWidth="1696" windowHeight="1026" tabRatio="718" activeSheetId="1"/>
    <customWorkbookView name="Guilherme Grespan - Modo de exibição pessoal" guid="{9811F7E4-AADA-4D5C-8FE6-444DD85594CA}" mergeInterval="0" personalView="1" maximized="1" xWindow="-8" yWindow="-8" windowWidth="1936" windowHeight="1056" tabRatio="792" activeSheetId="6"/>
    <customWorkbookView name="Vanio Braga - Modo de exibição pessoal" guid="{3F4AA078-2009-49E6-8145-79E7EAECB564}" mergeInterval="0" personalView="1" maximized="1" xWindow="-8" yWindow="-8" windowWidth="1936" windowHeight="1066" tabRatio="654" activeSheetId="6"/>
    <customWorkbookView name="jose.silva - Modo de exibição pessoal" guid="{3C7BF46B-5E9C-4E2F-875F-88B7D60F9EA7}" mergeInterval="0" personalView="1" maximized="1" xWindow="1" yWindow="1" windowWidth="1436" windowHeight="605" tabRatio="65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3" l="1"/>
  <c r="X3" i="3" s="1"/>
  <c r="Z2" i="3"/>
  <c r="X2" i="3" s="1"/>
  <c r="AL3" i="3"/>
  <c r="AI3" i="3"/>
  <c r="AJ3" i="3" s="1"/>
  <c r="AF3" i="3"/>
  <c r="AG3" i="3" s="1"/>
  <c r="E3" i="3"/>
  <c r="A3" i="3"/>
  <c r="AL2" i="3"/>
  <c r="AI2" i="3"/>
  <c r="AJ2" i="3" s="1"/>
  <c r="AF2" i="3"/>
  <c r="AG2" i="3" s="1"/>
  <c r="E2" i="3"/>
  <c r="A2" i="3"/>
  <c r="AK2" i="3" l="1"/>
  <c r="U2" i="3"/>
  <c r="AK3" i="3"/>
  <c r="U3" i="3"/>
  <c r="AH2" i="3" l="1"/>
  <c r="T2" i="3"/>
  <c r="AC2" i="3" s="1"/>
  <c r="W2" i="3"/>
  <c r="AH3" i="3"/>
  <c r="W3" i="3"/>
  <c r="T3" i="3"/>
  <c r="AC3" i="3" s="1"/>
  <c r="AE2" i="3" l="1"/>
  <c r="S2" i="3"/>
  <c r="R2" i="3" s="1"/>
  <c r="S3" i="3"/>
  <c r="R3" i="3" s="1"/>
  <c r="AE3" i="3"/>
</calcChain>
</file>

<file path=xl/comments1.xml><?xml version="1.0" encoding="utf-8"?>
<comments xmlns="http://schemas.openxmlformats.org/spreadsheetml/2006/main">
  <authors>
    <author>Ana Lobo</author>
  </authors>
  <commentList>
    <comment ref="M1" authorId="0" shapeId="0">
      <text>
        <r>
          <rPr>
            <b/>
            <sz val="9"/>
            <color indexed="81"/>
            <rFont val="Segoe UI"/>
            <family val="2"/>
          </rPr>
          <t>Ana Lobo:</t>
        </r>
        <r>
          <rPr>
            <sz val="9"/>
            <color indexed="81"/>
            <rFont val="Segoe UI"/>
            <family val="2"/>
          </rPr>
          <t xml:space="preserve">
Preencher o peso previsto para o gabarito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Ana Lobo:</t>
        </r>
        <r>
          <rPr>
            <sz val="9"/>
            <color indexed="81"/>
            <rFont val="Segoe UI"/>
            <family val="2"/>
          </rPr>
          <t xml:space="preserve">
Considerado o valor de R$ 150,00/kg</t>
        </r>
      </text>
    </comment>
  </commentList>
</comments>
</file>

<file path=xl/comments2.xml><?xml version="1.0" encoding="utf-8"?>
<comments xmlns="http://schemas.openxmlformats.org/spreadsheetml/2006/main">
  <authors>
    <author>Mauricio Angelucci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Mauricio Angelucci:</t>
        </r>
        <r>
          <rPr>
            <sz val="9"/>
            <color indexed="81"/>
            <rFont val="Segoe UI"/>
            <family val="2"/>
          </rPr>
          <t xml:space="preserve">
conforme NN
</t>
        </r>
      </text>
    </comment>
  </commentList>
</comments>
</file>

<file path=xl/comments3.xml><?xml version="1.0" encoding="utf-8"?>
<comments xmlns="http://schemas.openxmlformats.org/spreadsheetml/2006/main">
  <authors>
    <author>Guilherme Grespan</author>
  </authors>
  <commentList>
    <comment ref="B13" authorId="0" shapeId="0">
      <text>
        <r>
          <rPr>
            <b/>
            <sz val="9"/>
            <color indexed="81"/>
            <rFont val="Segoe UI"/>
            <family val="2"/>
          </rPr>
          <t>Guilherme Grespan:</t>
        </r>
        <r>
          <rPr>
            <sz val="9"/>
            <color indexed="81"/>
            <rFont val="Segoe UI"/>
            <family val="2"/>
          </rPr>
          <t xml:space="preserve">
CARRO PARA MONTAGEM  DO PROFUNDOR E ARMAZENAR</t>
        </r>
      </text>
    </comment>
  </commentList>
</comments>
</file>

<file path=xl/sharedStrings.xml><?xml version="1.0" encoding="utf-8"?>
<sst xmlns="http://schemas.openxmlformats.org/spreadsheetml/2006/main" count="807" uniqueCount="390">
  <si>
    <t>PACOTE</t>
  </si>
  <si>
    <t>PDR</t>
  </si>
  <si>
    <t>CDR</t>
  </si>
  <si>
    <t>Prazo liberação SPEC</t>
  </si>
  <si>
    <t>310-57-10-0019-301</t>
  </si>
  <si>
    <t>SKIN, RIGHT, FUSLG</t>
  </si>
  <si>
    <t>310-57-10-0020-301</t>
  </si>
  <si>
    <t>310-57-10-0018-301</t>
  </si>
  <si>
    <t>310-57-10-0020-302</t>
  </si>
  <si>
    <t>310-57-10-0018-302</t>
  </si>
  <si>
    <t>SKIN, LOWER, RUDDER</t>
  </si>
  <si>
    <t>310-55-10-0044-301</t>
  </si>
  <si>
    <t>310-55-10-0044-302</t>
  </si>
  <si>
    <t>ATA 100</t>
  </si>
  <si>
    <t>310-57-10-0005-501</t>
  </si>
  <si>
    <t xml:space="preserve">WING BOX STRUCTURAL BONDING </t>
  </si>
  <si>
    <t>Junção Asa Fuselagem</t>
  </si>
  <si>
    <t>310-55-20-0005-501</t>
  </si>
  <si>
    <t>ELEVATOR, LH, STRUCTURAL</t>
  </si>
  <si>
    <t>310-55-10-0021-501</t>
  </si>
  <si>
    <t xml:space="preserve">ESTABILIZADOR HORIZ COLAGEM ESTRUTURAL I </t>
  </si>
  <si>
    <t>310-55-20-0005-502</t>
  </si>
  <si>
    <t>ELEVATOR, RH, STRUCTURAL</t>
  </si>
  <si>
    <t xml:space="preserve">ESTABILIZADOR VERT COLAGEM ESTRUTURAL </t>
  </si>
  <si>
    <t>TRIM TAB, ELEVATOR</t>
  </si>
  <si>
    <t> BLEED AIR</t>
  </si>
  <si>
    <t> LEVELING AND WEIGHING</t>
  </si>
  <si>
    <t> TOWING AND TAXIING</t>
  </si>
  <si>
    <t>310-55-40-0011-501</t>
  </si>
  <si>
    <t>TRIM TAB BONDING, RUDDER</t>
  </si>
  <si>
    <t>310-55-40-0009-501</t>
  </si>
  <si>
    <t>RUDDER, ASSY</t>
  </si>
  <si>
    <t> FLIGHT CONTROLS</t>
  </si>
  <si>
    <t> LANDING GEAR</t>
  </si>
  <si>
    <t>N001</t>
  </si>
  <si>
    <t>N002</t>
  </si>
  <si>
    <t>N004</t>
  </si>
  <si>
    <t>DESCRIÇÃO</t>
  </si>
  <si>
    <t>310-55-30-0015-801</t>
  </si>
  <si>
    <t>310-57-00-0001-801</t>
  </si>
  <si>
    <t>Ata 100</t>
  </si>
  <si>
    <t>Divisão</t>
  </si>
  <si>
    <t>Fornecedor</t>
  </si>
  <si>
    <t>ARITEX</t>
  </si>
  <si>
    <t>202C</t>
  </si>
  <si>
    <t>103B</t>
  </si>
  <si>
    <t>403E</t>
  </si>
  <si>
    <t>Valor</t>
  </si>
  <si>
    <t>Peso Previsto 
(kg)</t>
  </si>
  <si>
    <t>Lead Time 
Instalação</t>
  </si>
  <si>
    <t>Wing</t>
  </si>
  <si>
    <t>Fuselage</t>
  </si>
  <si>
    <t>Systems</t>
  </si>
  <si>
    <t>Tail</t>
  </si>
  <si>
    <t>Landing Gear</t>
  </si>
  <si>
    <t>606H</t>
  </si>
  <si>
    <t>PN FERRAMENTAL</t>
  </si>
  <si>
    <t>DESCRIÇÃO EPRO</t>
  </si>
  <si>
    <t>Prazo liberação Conceito</t>
  </si>
  <si>
    <t>N005</t>
  </si>
  <si>
    <t>PN PEÇA</t>
  </si>
  <si>
    <t>CLASSE</t>
  </si>
  <si>
    <t>Lead Time 
Projeto</t>
  </si>
  <si>
    <t>Lead Time 
Fabricação</t>
  </si>
  <si>
    <t>AILERON, LH, EQUIPPED</t>
  </si>
  <si>
    <t>Contrato
Planejado</t>
  </si>
  <si>
    <t>Contrato
Assinado</t>
  </si>
  <si>
    <t>Lead Time 
LOG</t>
  </si>
  <si>
    <t>INTRODUCTION</t>
  </si>
  <si>
    <t>PERIODIC INSPECTIONS</t>
  </si>
  <si>
    <t>DIMENSIONS AND AREAS</t>
  </si>
  <si>
    <t>LIFTING AND SHORING</t>
  </si>
  <si>
    <t>PARKING, MOORING, STORAGE AND RETURN TO SERVICE</t>
  </si>
  <si>
    <t>PLACARDS AND MARKINGS</t>
  </si>
  <si>
    <t>SERVICING - ROUTINE MAINTENANCE</t>
  </si>
  <si>
    <t>VIBRATION AND NOISE ANALYSIS (HELICOPTER ONLY)</t>
  </si>
  <si>
    <t>STANDARD PRACTICES - AIRFRAME</t>
  </si>
  <si>
    <t>AIR CONDITIONING</t>
  </si>
  <si>
    <t>AUTO FLIGHT</t>
  </si>
  <si>
    <t>COMMUNICATIONS</t>
  </si>
  <si>
    <t>ELECTRICAL POWER</t>
  </si>
  <si>
    <t>EQUIPMENT / FURNISHINGS</t>
  </si>
  <si>
    <t>FIRE PROTECTION</t>
  </si>
  <si>
    <t>FUEL</t>
  </si>
  <si>
    <t>HYDRAULIC POWER</t>
  </si>
  <si>
    <t>ICE AND RAIN PROTECTION</t>
  </si>
  <si>
    <t>INDICATING / RECORDING SYSTEMS</t>
  </si>
  <si>
    <t>LIGHTS</t>
  </si>
  <si>
    <t>NAVIGATION</t>
  </si>
  <si>
    <t>OXYGEN</t>
  </si>
  <si>
    <t>PNEUMATIC</t>
  </si>
  <si>
    <t>VACUUM</t>
  </si>
  <si>
    <t>WATER / WASTE</t>
  </si>
  <si>
    <t>ELECTRICAL - ELECTRONIC PANELS AND MULTIPURPOSE COMPONENTS</t>
  </si>
  <si>
    <t>WATER BALLAST</t>
  </si>
  <si>
    <t>CENTRAL MAINTENANCE SYSTEM (CMS)</t>
  </si>
  <si>
    <t>INFORMATION SYSTEMS</t>
  </si>
  <si>
    <t>AIRBORNE AUXILIARY POWER</t>
  </si>
  <si>
    <t>STANDARD PRACTICES AND STRUCTURES - GENERAL</t>
  </si>
  <si>
    <t>DOORS</t>
  </si>
  <si>
    <t>FUSELAGE</t>
  </si>
  <si>
    <t>NACELLES / PYLONS</t>
  </si>
  <si>
    <t>STABILIZERS</t>
  </si>
  <si>
    <t>WINDOWS</t>
  </si>
  <si>
    <t>WINGS</t>
  </si>
  <si>
    <t>STANDARD PRACTICES - PROPELLER / ROTOR</t>
  </si>
  <si>
    <t> PROPELLERS / PROPULSORS</t>
  </si>
  <si>
    <t>MAIN ROTOR(S)</t>
  </si>
  <si>
    <t>MAIN ROTOR DRIVE(S)</t>
  </si>
  <si>
    <t>TAIL ROTOR</t>
  </si>
  <si>
    <t>TAIL ROTOR DRIVE</t>
  </si>
  <si>
    <t>ROTOR BLADE AND TAIL PYLON FOLDING</t>
  </si>
  <si>
    <t>ROTORS FLIGHT CONTROL</t>
  </si>
  <si>
    <t>STANDARD PRACTICES - ENGINE</t>
  </si>
  <si>
    <t>POWER PLANT - GENERAL</t>
  </si>
  <si>
    <t>ENGINE</t>
  </si>
  <si>
    <t>72 (T)</t>
  </si>
  <si>
    <t>ENGINE - TURBINE / TURBOPROP, DUCTED FAN / UNDUCTED FAN</t>
  </si>
  <si>
    <t>72 (R)</t>
  </si>
  <si>
    <t>ENGINE - RECIPROCATING</t>
  </si>
  <si>
    <t>ENGINE - FUEL AND CONTROL</t>
  </si>
  <si>
    <t>IGNITION</t>
  </si>
  <si>
    <t>ENGINE CONTROLS</t>
  </si>
  <si>
    <t>ENGINE INDICATING</t>
  </si>
  <si>
    <t>EXHAUST</t>
  </si>
  <si>
    <t>OIL</t>
  </si>
  <si>
    <t>STARTING</t>
  </si>
  <si>
    <t>TURBINES (RECIPROCATING ENGINES)</t>
  </si>
  <si>
    <t>WATER INJECTION</t>
  </si>
  <si>
    <t>ACCESSORY GEAR BOXES (ENGINE DRIVEN)</t>
  </si>
  <si>
    <t>PROPULSION AUGMENTATION</t>
  </si>
  <si>
    <t>CHARTS</t>
  </si>
  <si>
    <t>Descrição conforme NN01-008</t>
  </si>
  <si>
    <t>N031</t>
  </si>
  <si>
    <t>310-57-60-0012-501</t>
  </si>
  <si>
    <t>CDR REAL</t>
  </si>
  <si>
    <t>ENTREGA
REAL</t>
  </si>
  <si>
    <t>DANE NOVAER 04/05 15h39</t>
  </si>
  <si>
    <t>FALTEC</t>
  </si>
  <si>
    <t>RALLC</t>
  </si>
  <si>
    <t>SKIN, LOWER, WING BOX</t>
  </si>
  <si>
    <t>SC</t>
  </si>
  <si>
    <t>310-55-20-0060-501</t>
  </si>
  <si>
    <t>RIB, INBD, ASSY, ELEVATOR</t>
  </si>
  <si>
    <t>310-55-20-0063-501</t>
  </si>
  <si>
    <t>RIB, OUTBD, ASSY, ELEVATOR</t>
  </si>
  <si>
    <t>310-55-20-0066-501</t>
  </si>
  <si>
    <t>310-55-40-0061-401</t>
  </si>
  <si>
    <t>RUDDER, EQUIPPED</t>
  </si>
  <si>
    <t>310-55-40-0036-301</t>
  </si>
  <si>
    <t>SKIN, UPPER, RUDDER</t>
  </si>
  <si>
    <t>TRIM TAB, SKIN CENTER, RUDDER</t>
  </si>
  <si>
    <t>SKIN, UPPER, HORIZONTAL STABILIZER</t>
  </si>
  <si>
    <t>SKIN, LOWER, HORIZONTAL STABILIZER</t>
  </si>
  <si>
    <t>310-55-10-0018-501</t>
  </si>
  <si>
    <t>310-55-10-0018-502</t>
  </si>
  <si>
    <t>SKIN, VERTICAL STABILIZER</t>
  </si>
  <si>
    <t>SKIN, OUTBOARD, LH, WING BOX</t>
  </si>
  <si>
    <t>SKIN, OUTBOARD, RH, WING BOX</t>
  </si>
  <si>
    <t>SKIN, INBOARD, LH, WING BOX</t>
  </si>
  <si>
    <t>SKIN, INBOARD, RH, WING BOX</t>
  </si>
  <si>
    <t>SKIN, UPPER, MAIN WING BOX</t>
  </si>
  <si>
    <t>SKIN, LEFT, FUSLG</t>
  </si>
  <si>
    <t>FINAL TOOLING</t>
  </si>
  <si>
    <t>RT</t>
  </si>
  <si>
    <t>Entrega Real</t>
  </si>
  <si>
    <t>Final Tooling plan</t>
  </si>
  <si>
    <t>PCT</t>
  </si>
  <si>
    <t>CLASSIF.</t>
  </si>
  <si>
    <t>FABRICADO</t>
  </si>
  <si>
    <t>FDR</t>
  </si>
  <si>
    <t>GM Rudder Balancing Device</t>
  </si>
  <si>
    <t>Aileron, Balancing device</t>
  </si>
  <si>
    <t>QTDE</t>
  </si>
  <si>
    <t>Descrição detalhada</t>
  </si>
  <si>
    <t>CDR QUALIT.</t>
  </si>
  <si>
    <t xml:space="preserve">DESIG </t>
  </si>
  <si>
    <t xml:space="preserve">CLASSE </t>
  </si>
  <si>
    <t xml:space="preserve">COMPLEMENTAÇÃO DA CLASSE </t>
  </si>
  <si>
    <t xml:space="preserve">CHAPELONAS </t>
  </si>
  <si>
    <t>001 A</t>
  </si>
  <si>
    <t xml:space="preserve">Guia de posicionamento para estampo </t>
  </si>
  <si>
    <t>002 A</t>
  </si>
  <si>
    <t xml:space="preserve">De marcação de usinagem química </t>
  </si>
  <si>
    <t>003 A</t>
  </si>
  <si>
    <t xml:space="preserve">P/ traçagem ou furação ou posicionamento de peças primárias </t>
  </si>
  <si>
    <t>004 A</t>
  </si>
  <si>
    <t xml:space="preserve">Molde estratificado p/verificação do produto </t>
  </si>
  <si>
    <t>005 A</t>
  </si>
  <si>
    <t xml:space="preserve">Para pintura </t>
  </si>
  <si>
    <t xml:space="preserve">MOLDES </t>
  </si>
  <si>
    <t>101 B</t>
  </si>
  <si>
    <t xml:space="preserve">Para conformação manual </t>
  </si>
  <si>
    <t>102 B</t>
  </si>
  <si>
    <t xml:space="preserve">Para conformação em prensa de borracha </t>
  </si>
  <si>
    <t>103 B</t>
  </si>
  <si>
    <t xml:space="preserve">Para conformação de peças de plástico e materiais compostos </t>
  </si>
  <si>
    <t>104 B</t>
  </si>
  <si>
    <t xml:space="preserve">Estampo para conformação em prensa hidráulica </t>
  </si>
  <si>
    <t>105 B</t>
  </si>
  <si>
    <t xml:space="preserve">Para estiramento </t>
  </si>
  <si>
    <t>106 B</t>
  </si>
  <si>
    <t xml:space="preserve">Para estiramento de perfil </t>
  </si>
  <si>
    <t xml:space="preserve">GABARITOS </t>
  </si>
  <si>
    <t>201 C</t>
  </si>
  <si>
    <t xml:space="preserve">Para furação de peças </t>
  </si>
  <si>
    <t>202 C</t>
  </si>
  <si>
    <t xml:space="preserve">De montagem </t>
  </si>
  <si>
    <t>203 C</t>
  </si>
  <si>
    <t xml:space="preserve">De traçagem / recorte/ furação pçs metálicas, após conformação. </t>
  </si>
  <si>
    <t>204 C</t>
  </si>
  <si>
    <t xml:space="preserve">De colagem </t>
  </si>
  <si>
    <t>205 C</t>
  </si>
  <si>
    <t xml:space="preserve">De traçagem e ou furação de peças plásticas </t>
  </si>
  <si>
    <t>206 C</t>
  </si>
  <si>
    <t xml:space="preserve">De montagem de cablagem (ver item 7, nota 2). </t>
  </si>
  <si>
    <t>207 C</t>
  </si>
  <si>
    <t xml:space="preserve">Para corte, picote, furação ou traçagem de tubos. </t>
  </si>
  <si>
    <t>208 C</t>
  </si>
  <si>
    <t xml:space="preserve">De instalação </t>
  </si>
  <si>
    <t>209 C</t>
  </si>
  <si>
    <t xml:space="preserve">Gabarito para rebitagem automática </t>
  </si>
  <si>
    <t xml:space="preserve">ESTAMPOS </t>
  </si>
  <si>
    <t>301 D</t>
  </si>
  <si>
    <t>De corte, dobra e/ ou repuxo</t>
  </si>
  <si>
    <t xml:space="preserve">MISCELANEAS </t>
  </si>
  <si>
    <t>401 E</t>
  </si>
  <si>
    <t xml:space="preserve">Modelo </t>
  </si>
  <si>
    <t>402 E</t>
  </si>
  <si>
    <t xml:space="preserve">Dispositivo e/ ou gabarito de controle do produto </t>
  </si>
  <si>
    <t>403 E</t>
  </si>
  <si>
    <t xml:space="preserve">Máscara de furação e/ ou traçagem e verificação </t>
  </si>
  <si>
    <t>404 E</t>
  </si>
  <si>
    <t xml:space="preserve">Placa protetora para dispositivo universal de usinagem </t>
  </si>
  <si>
    <t xml:space="preserve">DISPOSITIVOS </t>
  </si>
  <si>
    <t>501 F</t>
  </si>
  <si>
    <t xml:space="preserve">Para solda </t>
  </si>
  <si>
    <t>502 F</t>
  </si>
  <si>
    <t xml:space="preserve">Para fresar </t>
  </si>
  <si>
    <t>503 F</t>
  </si>
  <si>
    <t xml:space="preserve">Para tornear </t>
  </si>
  <si>
    <t>504 F</t>
  </si>
  <si>
    <t xml:space="preserve">Para recorte e furação CNC </t>
  </si>
  <si>
    <t xml:space="preserve">APOIOS </t>
  </si>
  <si>
    <t>601 H</t>
  </si>
  <si>
    <t xml:space="preserve">Lingas </t>
  </si>
  <si>
    <t>602 H</t>
  </si>
  <si>
    <t xml:space="preserve">Carro de transporte ou movimentação do produto </t>
  </si>
  <si>
    <t>603 H</t>
  </si>
  <si>
    <t xml:space="preserve">Disp. de proteção usuário/produto/ferramental e/ou armazenamento do produto/ferramental. </t>
  </si>
  <si>
    <t>604 H</t>
  </si>
  <si>
    <t xml:space="preserve">Plataforma </t>
  </si>
  <si>
    <t>605 H</t>
  </si>
  <si>
    <t xml:space="preserve">Embalagem para o produto </t>
  </si>
  <si>
    <t>606 H</t>
  </si>
  <si>
    <t xml:space="preserve">Dispositivos para apoio e teste de sistemas </t>
  </si>
  <si>
    <t>607 H</t>
  </si>
  <si>
    <t xml:space="preserve">Dispositivo para apoio e teste do sistema eletro - eletrônico </t>
  </si>
  <si>
    <t>608 H</t>
  </si>
  <si>
    <t xml:space="preserve">Dispositivo para ensaio estrutural. </t>
  </si>
  <si>
    <t xml:space="preserve">FERRAM. PADRONIZADO </t>
  </si>
  <si>
    <t>MPF</t>
  </si>
  <si>
    <t>Material Padronizado Ferramental</t>
  </si>
  <si>
    <t>DPF</t>
  </si>
  <si>
    <t>Dispositivos Padronizados de Ferramental</t>
  </si>
  <si>
    <t>PN FERRAM</t>
  </si>
  <si>
    <t>ok</t>
  </si>
  <si>
    <t>310-RT-124</t>
  </si>
  <si>
    <t>310-55-30-0046-301</t>
  </si>
  <si>
    <t>Solicitação 
de Compra</t>
  </si>
  <si>
    <t>CONT 
PLAN</t>
  </si>
  <si>
    <t>CONT 
REAL</t>
  </si>
  <si>
    <t>CONT 
QUALIT.</t>
  </si>
  <si>
    <t>CDR 
PLAN</t>
  </si>
  <si>
    <t>310-55-40-0036-301-103B</t>
  </si>
  <si>
    <t>310-55-40-0037-301-103B</t>
  </si>
  <si>
    <t>310-55-30-0046-301-103B</t>
  </si>
  <si>
    <t>310-57-10-0018-301-103B</t>
  </si>
  <si>
    <t>310-57-10-0018-302-103B</t>
  </si>
  <si>
    <t>310-57-10-0020-301-103B</t>
  </si>
  <si>
    <t>310-57-10-0020-302-103B</t>
  </si>
  <si>
    <t>310-57-10-0019-301-103B</t>
  </si>
  <si>
    <t>REIDENTIFICAÇÃO
(PN ANTIGO)</t>
  </si>
  <si>
    <t>BORDO DE ATAQUE, LH, HORIZONTAL STABILIZER</t>
  </si>
  <si>
    <t>BORDO DE ATAQUE, RH, HORIZONTAL STABILIZER</t>
  </si>
  <si>
    <t>310-RT-233</t>
  </si>
  <si>
    <t>DANE
NOVAER</t>
  </si>
  <si>
    <t>DWG</t>
  </si>
  <si>
    <t>RALLC OS</t>
  </si>
  <si>
    <t>ENIFER</t>
  </si>
  <si>
    <t>310-55-10-0089-301</t>
  </si>
  <si>
    <t>310-53-20-0233-201</t>
  </si>
  <si>
    <t>310-53-20-0235-201</t>
  </si>
  <si>
    <t>310-55-10-0089-301-103B</t>
  </si>
  <si>
    <t>310-53-20-0233-201-103B</t>
  </si>
  <si>
    <t>310-53-20-0235-201-103B</t>
  </si>
  <si>
    <t>310-55-40-0069-201</t>
  </si>
  <si>
    <t>LAMINADOR</t>
  </si>
  <si>
    <t>ESTOQUE</t>
  </si>
  <si>
    <t>310-55-20-0105-501</t>
  </si>
  <si>
    <t>310-55-40-0069-201-103B</t>
  </si>
  <si>
    <t>201C</t>
  </si>
  <si>
    <t>310-57-10-0019-301-403E</t>
  </si>
  <si>
    <t>FORNECEDOR</t>
  </si>
  <si>
    <t>M</t>
  </si>
  <si>
    <t>REVISÃO</t>
  </si>
  <si>
    <t>310-55-10-0018-501-202C</t>
  </si>
  <si>
    <t>310-55-10-0018-502-202C</t>
  </si>
  <si>
    <t>310-55-20-0105-501-202C</t>
  </si>
  <si>
    <t>310-55-20-0005-501-602H</t>
  </si>
  <si>
    <t>310-55-20-0005-501-202C</t>
  </si>
  <si>
    <t>310-55-20-0060-501-202C</t>
  </si>
  <si>
    <t>310-55-20-0063-501-202C</t>
  </si>
  <si>
    <t>310-55-20-0066-501-202C</t>
  </si>
  <si>
    <t>310-55-20-0005-502-202C</t>
  </si>
  <si>
    <t>310-55-10-0021-501-202C</t>
  </si>
  <si>
    <t>602H1</t>
  </si>
  <si>
    <t>310-55-40-0011-501-202C</t>
  </si>
  <si>
    <t>310-55-40-0009-501-202C</t>
  </si>
  <si>
    <t>310-57-00-0001-801-202C</t>
  </si>
  <si>
    <t>310-57-10-0005-501-202C</t>
  </si>
  <si>
    <t>310-55-40-0052-203</t>
  </si>
  <si>
    <t>310-55-40-0052-203-103B</t>
  </si>
  <si>
    <t/>
  </si>
  <si>
    <t>SPEC</t>
  </si>
  <si>
    <t>Entrega confirmada</t>
  </si>
  <si>
    <t>Entregue</t>
  </si>
  <si>
    <t xml:space="preserve">CALHA DE FECHAMENTO ESQUERDA DO ESTABILIZADOR </t>
  </si>
  <si>
    <t>310-55-10-0021-301-201C</t>
  </si>
  <si>
    <t>310-55-10-0021-302-201C</t>
  </si>
  <si>
    <t xml:space="preserve">CALHA DE FECHAMENTO DIREITA DO ESTABILIZADOR </t>
  </si>
  <si>
    <t>310-RT-275</t>
  </si>
  <si>
    <t>COAST</t>
  </si>
  <si>
    <t>PRAZO</t>
  </si>
  <si>
    <t>310-57-10-0020-301-403E</t>
  </si>
  <si>
    <t>310-55-40-0037-301</t>
  </si>
  <si>
    <t>310-55-30-0015-801-202C</t>
  </si>
  <si>
    <t> ENTREGUE</t>
  </si>
  <si>
    <t>310-55-40-0017-501</t>
  </si>
  <si>
    <t>310-RT-105</t>
  </si>
  <si>
    <t>310-55-40-0058-501</t>
  </si>
  <si>
    <t>310-RT-103</t>
  </si>
  <si>
    <t>310-RT-104</t>
  </si>
  <si>
    <t>310-RT-111</t>
  </si>
  <si>
    <t>MASCARA DE FURACAO REVESTIMENTO  INTRADORSO</t>
  </si>
  <si>
    <t>MASCARA DE FURACAO REVESTIMENTO  LONG. 3</t>
  </si>
  <si>
    <t>310-57-10-0021-303</t>
  </si>
  <si>
    <t>310-55-10-0088-303</t>
  </si>
  <si>
    <t>310-57-10-0021-303-103B</t>
  </si>
  <si>
    <t>310-55-10-0088-303-103B</t>
  </si>
  <si>
    <t>ALLTEC</t>
  </si>
  <si>
    <t>Nov 30, 2016</t>
  </si>
  <si>
    <t>A.1</t>
  </si>
  <si>
    <t xml:space="preserve">PN FERRAMENTAL </t>
  </si>
  <si>
    <t>PO</t>
  </si>
  <si>
    <t>descrição detalhada</t>
  </si>
  <si>
    <t>Jul 13, 2016</t>
  </si>
  <si>
    <t>B.1</t>
  </si>
  <si>
    <t>C.1</t>
  </si>
  <si>
    <t>Dec 19, 2016</t>
  </si>
  <si>
    <t>310-55-10-0027-301</t>
  </si>
  <si>
    <t>ALESTIS</t>
  </si>
  <si>
    <t>310-57-10-0021-301</t>
  </si>
  <si>
    <t>Em processo de registro DI (Alfândega)</t>
  </si>
  <si>
    <t>Data inclusão na Planilha</t>
  </si>
  <si>
    <t>Jan 12, 2017</t>
  </si>
  <si>
    <t>310-53-20-0074-201</t>
  </si>
  <si>
    <t>310-53-20-0065-201</t>
  </si>
  <si>
    <t>Dec 2, 2016</t>
  </si>
  <si>
    <t>310-55-10-0088-301</t>
  </si>
  <si>
    <t>Sep 24, 2016</t>
  </si>
  <si>
    <t>310-55-40-0052-201</t>
  </si>
  <si>
    <t>Sep 23, 2016</t>
  </si>
  <si>
    <t>Aug 12, 2016</t>
  </si>
  <si>
    <t>310-55-40-0048-201</t>
  </si>
  <si>
    <t>Jun 20, 2016</t>
  </si>
  <si>
    <t>310-55-30-0018-301</t>
  </si>
  <si>
    <t>Montagem</t>
  </si>
  <si>
    <t>Cronograma Montagem</t>
  </si>
  <si>
    <t>Texto</t>
  </si>
  <si>
    <t>Concatenar Coluna B e Coluna C</t>
  </si>
  <si>
    <t>Material Master</t>
  </si>
  <si>
    <t>Liberação Desenho</t>
  </si>
  <si>
    <t>Atualizações EPRO</t>
  </si>
  <si>
    <t>Observações</t>
  </si>
  <si>
    <t>RIR</t>
  </si>
  <si>
    <t>Controle SC</t>
  </si>
  <si>
    <t>Série?</t>
  </si>
  <si>
    <t>SIM / NÃO</t>
  </si>
  <si>
    <t>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</si>
</sst>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</borders>
  <cellStyleXfs count="2">
    <xf numFmtId="0" fontId="0" fillId="0" borderId="0"/>
    <xf numFmtId="0" fontId="7" fillId="0" borderId="0"/>
  </cellStyleXfs>
  <cellXfs count="112">
    <xf numFmtId="0" fontId="0" fillId="0" borderId="0" xfId="0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14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/>
      <protection locked="0"/>
    </xf>
    <xf numFmtId="164" fontId="4" fillId="0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 applyProtection="1">
      <alignment horizontal="center" vertical="center" wrapText="1"/>
    </xf>
    <xf numFmtId="14" fontId="4" fillId="5" borderId="1" xfId="0" applyNumberFormat="1" applyFont="1" applyFill="1" applyBorder="1" applyAlignment="1" applyProtection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" fontId="4" fillId="0" borderId="1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>
      <alignment horizontal="left" vertical="center" wrapText="1"/>
    </xf>
    <xf numFmtId="1" fontId="5" fillId="3" borderId="0" xfId="0" applyNumberFormat="1" applyFont="1" applyFill="1" applyAlignment="1">
      <alignment horizontal="center" vertical="center"/>
    </xf>
    <xf numFmtId="1" fontId="0" fillId="3" borderId="0" xfId="0" applyNumberFormat="1" applyFill="1"/>
    <xf numFmtId="0" fontId="4" fillId="4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/>
    </xf>
    <xf numFmtId="14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4" fillId="0" borderId="1" xfId="0" applyFont="1" applyFill="1" applyBorder="1" applyAlignment="1"/>
    <xf numFmtId="0" fontId="4" fillId="0" borderId="0" xfId="0" applyFont="1" applyFill="1" applyBorder="1" applyAlignment="1"/>
    <xf numFmtId="14" fontId="4" fillId="0" borderId="1" xfId="0" applyNumberFormat="1" applyFont="1" applyFill="1" applyBorder="1" applyAlignment="1" applyProtection="1">
      <alignment horizontal="left"/>
    </xf>
    <xf numFmtId="14" fontId="4" fillId="4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protection locked="0"/>
    </xf>
    <xf numFmtId="1" fontId="4" fillId="0" borderId="0" xfId="0" applyNumberFormat="1" applyFont="1" applyFill="1" applyBorder="1" applyAlignment="1" applyProtection="1">
      <alignment horizontal="left"/>
      <protection locked="0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9" xfId="0" applyNumberFormat="1" applyFont="1" applyFill="1" applyBorder="1" applyAlignment="1" applyProtection="1">
      <alignment horizontal="left"/>
      <protection locked="0"/>
    </xf>
    <xf numFmtId="1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14" fontId="4" fillId="4" borderId="9" xfId="0" applyNumberFormat="1" applyFont="1" applyFill="1" applyBorder="1" applyAlignment="1" applyProtection="1">
      <alignment horizontal="center"/>
      <protection locked="0"/>
    </xf>
    <xf numFmtId="14" fontId="4" fillId="0" borderId="9" xfId="0" applyNumberFormat="1" applyFont="1" applyFill="1" applyBorder="1" applyAlignment="1" applyProtection="1">
      <alignment horizontal="left"/>
      <protection locked="0"/>
    </xf>
    <xf numFmtId="1" fontId="4" fillId="0" borderId="9" xfId="0" applyNumberFormat="1" applyFont="1" applyFill="1" applyBorder="1" applyAlignment="1" applyProtection="1">
      <alignment horizontal="center"/>
      <protection locked="0"/>
    </xf>
    <xf numFmtId="14" fontId="4" fillId="0" borderId="9" xfId="0" applyNumberFormat="1" applyFont="1" applyFill="1" applyBorder="1" applyAlignment="1" applyProtection="1">
      <alignment horizontal="center"/>
      <protection locked="0"/>
    </xf>
    <xf numFmtId="0" fontId="4" fillId="7" borderId="9" xfId="0" applyNumberFormat="1" applyFont="1" applyFill="1" applyBorder="1" applyAlignment="1" applyProtection="1">
      <alignment horizontal="center"/>
      <protection locked="0"/>
    </xf>
    <xf numFmtId="14" fontId="4" fillId="5" borderId="9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/>
      <protection locked="0"/>
    </xf>
    <xf numFmtId="1" fontId="4" fillId="4" borderId="9" xfId="0" applyNumberFormat="1" applyFont="1" applyFill="1" applyBorder="1" applyAlignment="1" applyProtection="1">
      <alignment horizontal="center" vertical="center"/>
      <protection locked="0"/>
    </xf>
    <xf numFmtId="0" fontId="4" fillId="8" borderId="9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protection locked="0"/>
    </xf>
    <xf numFmtId="49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4" fillId="5" borderId="9" xfId="0" applyNumberFormat="1" applyFont="1" applyFill="1" applyBorder="1" applyAlignment="1" applyProtection="1">
      <alignment horizontal="center" vertical="center"/>
      <protection locked="0"/>
    </xf>
    <xf numFmtId="14" fontId="3" fillId="2" borderId="9" xfId="0" applyNumberFormat="1" applyFont="1" applyFill="1" applyBorder="1" applyAlignment="1" applyProtection="1">
      <alignment horizontal="center" vertical="center" wrapText="1"/>
    </xf>
    <xf numFmtId="14" fontId="4" fillId="7" borderId="9" xfId="0" applyNumberFormat="1" applyFont="1" applyFill="1" applyBorder="1" applyAlignment="1" applyProtection="1">
      <alignment horizontal="center"/>
      <protection locked="0"/>
    </xf>
    <xf numFmtId="14" fontId="4" fillId="5" borderId="9" xfId="0" applyNumberFormat="1" applyFont="1" applyFill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 applyProtection="1">
      <alignment horizontal="center" vertical="top"/>
      <protection locked="0"/>
    </xf>
    <xf numFmtId="14" fontId="4" fillId="0" borderId="9" xfId="0" applyNumberFormat="1" applyFont="1" applyFill="1" applyBorder="1" applyAlignment="1" applyProtection="1">
      <alignment horizontal="center"/>
      <protection locked="0"/>
    </xf>
    <xf numFmtId="14" fontId="4" fillId="0" borderId="9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/>
    <xf numFmtId="14" fontId="4" fillId="5" borderId="9" xfId="0" applyNumberFormat="1" applyFont="1" applyFill="1" applyBorder="1" applyAlignment="1" applyProtection="1">
      <alignment horizontal="center" vertical="center"/>
      <protection locked="0"/>
    </xf>
    <xf numFmtId="14" fontId="4" fillId="0" borderId="9" xfId="0" applyNumberFormat="1" applyFont="1" applyFill="1" applyBorder="1" applyAlignment="1" applyProtection="1">
      <alignment horizontal="center"/>
      <protection locked="0"/>
    </xf>
    <xf numFmtId="49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0" quotePrefix="1" applyFont="1" applyFill="1" applyBorder="1" applyAlignment="1" applyProtection="1">
      <alignment horizontal="center" vertical="center" wrapText="1"/>
      <protection locked="0"/>
    </xf>
    <xf numFmtId="1" fontId="3" fillId="2" borderId="9" xfId="0" applyNumberFormat="1" applyFont="1" applyFill="1" applyBorder="1" applyAlignment="1" applyProtection="1">
      <alignment vertical="center"/>
      <protection locked="0"/>
    </xf>
    <xf numFmtId="49" fontId="3" fillId="2" borderId="9" xfId="0" applyNumberFormat="1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vertical="center"/>
      <protection locked="0"/>
    </xf>
    <xf numFmtId="1" fontId="3" fillId="2" borderId="9" xfId="0" applyNumberFormat="1" applyFont="1" applyFill="1" applyBorder="1" applyAlignment="1" applyProtection="1">
      <alignment horizontal="center" vertical="center"/>
      <protection locked="0"/>
    </xf>
    <xf numFmtId="14" fontId="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NumberFormat="1" applyFont="1" applyFill="1" applyBorder="1" applyAlignment="1" applyProtection="1">
      <alignment horizontal="center" vertical="center"/>
      <protection locked="0"/>
    </xf>
    <xf numFmtId="14" fontId="3" fillId="2" borderId="9" xfId="0" applyNumberFormat="1" applyFont="1" applyFill="1" applyBorder="1" applyAlignment="1">
      <alignment horizontal="center" vertical="center"/>
    </xf>
    <xf numFmtId="14" fontId="4" fillId="4" borderId="9" xfId="0" applyNumberFormat="1" applyFont="1" applyFill="1" applyBorder="1" applyAlignment="1" applyProtection="1">
      <alignment horizontal="center"/>
      <protection locked="0"/>
    </xf>
    <xf numFmtId="14" fontId="4" fillId="0" borderId="9" xfId="0" applyNumberFormat="1" applyFont="1" applyFill="1" applyBorder="1" applyAlignment="1" applyProtection="1">
      <alignment horizontal="left"/>
      <protection locked="0"/>
    </xf>
    <xf numFmtId="14" fontId="4" fillId="0" borderId="9" xfId="0" applyNumberFormat="1" applyFont="1" applyFill="1" applyBorder="1" applyAlignment="1" applyProtection="1">
      <alignment horizontal="center"/>
      <protection locked="0"/>
    </xf>
    <xf numFmtId="14" fontId="4" fillId="6" borderId="9" xfId="0" applyNumberFormat="1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Fill="1" applyBorder="1" applyAlignment="1" applyProtection="1">
      <alignment horizontal="center" vertical="center"/>
      <protection locked="0"/>
    </xf>
    <xf numFmtId="14" fontId="4" fillId="4" borderId="9" xfId="0" applyNumberFormat="1" applyFont="1" applyFill="1" applyBorder="1" applyAlignment="1" applyProtection="1">
      <alignment horizontal="center" vertical="center"/>
      <protection locked="0"/>
    </xf>
    <xf numFmtId="14" fontId="4" fillId="6" borderId="9" xfId="0" quotePrefix="1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 applyProtection="1">
      <alignment vertical="center"/>
      <protection locked="0"/>
    </xf>
    <xf numFmtId="1" fontId="6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10" borderId="10" xfId="0" applyFont="1" applyFill="1" applyBorder="1" applyAlignment="1" applyProtection="1">
      <alignment horizontal="center" vertical="center" wrapText="1"/>
      <protection locked="0"/>
    </xf>
    <xf numFmtId="1" fontId="3" fillId="2" borderId="11" xfId="0" applyNumberFormat="1" applyFont="1" applyFill="1" applyBorder="1" applyAlignment="1" applyProtection="1">
      <alignment horizontal="center" vertical="center"/>
      <protection locked="0"/>
    </xf>
    <xf numFmtId="1" fontId="3" fillId="2" borderId="9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66FF"/>
      <color rgb="FFFF33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558871</xdr:colOff>
      <xdr:row>308</xdr:row>
      <xdr:rowOff>65700</xdr:rowOff>
    </xdr:from>
    <xdr:to>
      <xdr:col>11</xdr:col>
      <xdr:colOff>1108976</xdr:colOff>
      <xdr:row>313</xdr:row>
      <xdr:rowOff>78060</xdr:rowOff>
    </xdr:to>
    <xdr:sp macro="" textlink="">
      <xdr:nvSpPr>
        <xdr:cNvPr id="10323" name="Text Box 83" hidden="1">
          <a:extLst>
            <a:ext uri="{FF2B5EF4-FFF2-40B4-BE49-F238E27FC236}">
              <a16:creationId xmlns:a16="http://schemas.microsoft.com/office/drawing/2014/main" id="{00000000-0008-0000-0000-000053280000}"/>
            </a:ext>
          </a:extLst>
        </xdr:cNvPr>
        <xdr:cNvSpPr txBox="1">
          <a:spLocks noChangeArrowheads="1"/>
        </xdr:cNvSpPr>
      </xdr:nvSpPr>
      <xdr:spPr bwMode="auto">
        <a:xfrm>
          <a:off x="11820525" y="51025425"/>
          <a:ext cx="1828800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13" Type="http://schemas.openxmlformats.org/officeDocument/2006/relationships/printerSettings" Target="../printerSettings/printerSettings34.bin"/><Relationship Id="rId18" Type="http://schemas.openxmlformats.org/officeDocument/2006/relationships/printerSettings" Target="../printerSettings/printerSettings39.bin"/><Relationship Id="rId3" Type="http://schemas.openxmlformats.org/officeDocument/2006/relationships/printerSettings" Target="../printerSettings/printerSettings24.bin"/><Relationship Id="rId21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28.bin"/><Relationship Id="rId12" Type="http://schemas.openxmlformats.org/officeDocument/2006/relationships/printerSettings" Target="../printerSettings/printerSettings33.bin"/><Relationship Id="rId17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23.bin"/><Relationship Id="rId16" Type="http://schemas.openxmlformats.org/officeDocument/2006/relationships/printerSettings" Target="../printerSettings/printerSettings37.bin"/><Relationship Id="rId20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1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26.bin"/><Relationship Id="rId15" Type="http://schemas.openxmlformats.org/officeDocument/2006/relationships/printerSettings" Target="../printerSettings/printerSettings36.bin"/><Relationship Id="rId23" Type="http://schemas.openxmlformats.org/officeDocument/2006/relationships/comments" Target="../comments2.xml"/><Relationship Id="rId10" Type="http://schemas.openxmlformats.org/officeDocument/2006/relationships/printerSettings" Target="../printerSettings/printerSettings31.bin"/><Relationship Id="rId19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25.bin"/><Relationship Id="rId9" Type="http://schemas.openxmlformats.org/officeDocument/2006/relationships/printerSettings" Target="../printerSettings/printerSettings30.bin"/><Relationship Id="rId14" Type="http://schemas.openxmlformats.org/officeDocument/2006/relationships/printerSettings" Target="../printerSettings/printerSettings35.bin"/><Relationship Id="rId22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0.bin"/><Relationship Id="rId13" Type="http://schemas.openxmlformats.org/officeDocument/2006/relationships/printerSettings" Target="../printerSettings/printerSettings55.bin"/><Relationship Id="rId18" Type="http://schemas.openxmlformats.org/officeDocument/2006/relationships/printerSettings" Target="../printerSettings/printerSettings60.bin"/><Relationship Id="rId3" Type="http://schemas.openxmlformats.org/officeDocument/2006/relationships/printerSettings" Target="../printerSettings/printerSettings45.bin"/><Relationship Id="rId21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49.bin"/><Relationship Id="rId12" Type="http://schemas.openxmlformats.org/officeDocument/2006/relationships/printerSettings" Target="../printerSettings/printerSettings54.bin"/><Relationship Id="rId17" Type="http://schemas.openxmlformats.org/officeDocument/2006/relationships/printerSettings" Target="../printerSettings/printerSettings59.bin"/><Relationship Id="rId2" Type="http://schemas.openxmlformats.org/officeDocument/2006/relationships/printerSettings" Target="../printerSettings/printerSettings44.bin"/><Relationship Id="rId16" Type="http://schemas.openxmlformats.org/officeDocument/2006/relationships/printerSettings" Target="../printerSettings/printerSettings58.bin"/><Relationship Id="rId20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11" Type="http://schemas.openxmlformats.org/officeDocument/2006/relationships/printerSettings" Target="../printerSettings/printerSettings53.bin"/><Relationship Id="rId5" Type="http://schemas.openxmlformats.org/officeDocument/2006/relationships/printerSettings" Target="../printerSettings/printerSettings47.bin"/><Relationship Id="rId15" Type="http://schemas.openxmlformats.org/officeDocument/2006/relationships/printerSettings" Target="../printerSettings/printerSettings57.bin"/><Relationship Id="rId23" Type="http://schemas.openxmlformats.org/officeDocument/2006/relationships/comments" Target="../comments3.xml"/><Relationship Id="rId10" Type="http://schemas.openxmlformats.org/officeDocument/2006/relationships/printerSettings" Target="../printerSettings/printerSettings52.bin"/><Relationship Id="rId19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46.bin"/><Relationship Id="rId9" Type="http://schemas.openxmlformats.org/officeDocument/2006/relationships/printerSettings" Target="../printerSettings/printerSettings51.bin"/><Relationship Id="rId14" Type="http://schemas.openxmlformats.org/officeDocument/2006/relationships/printerSettings" Target="../printerSettings/printerSettings56.bin"/><Relationship Id="rId2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"/>
  <sheetViews>
    <sheetView showGridLines="0" topLeftCell="H1" zoomScale="90" zoomScaleNormal="90" zoomScaleSheetLayoutView="80" workbookViewId="0">
      <pane ySplit="3" topLeftCell="A4" activePane="bottomLeft" state="frozen"/>
      <selection pane="bottomLeft" activeCell="L26" sqref="L26"/>
    </sheetView>
  </sheetViews>
  <sheetFormatPr defaultColWidth="9.140625" defaultRowHeight="12.75" x14ac:dyDescent="0.2"/>
  <cols>
    <col min="1" max="1" width="12.140625" style="54" bestFit="1" customWidth="1"/>
    <col min="2" max="2" width="17.5703125" style="6" bestFit="1" customWidth="1"/>
    <col min="3" max="3" width="9.28515625" style="8" bestFit="1" customWidth="1"/>
    <col min="4" max="4" width="27.42578125" style="8" bestFit="1" customWidth="1"/>
    <col min="5" max="5" width="7.7109375" style="8" bestFit="1" customWidth="1"/>
    <col min="6" max="6" width="46.140625" style="9" bestFit="1" customWidth="1"/>
    <col min="7" max="7" width="9.85546875" style="8" bestFit="1" customWidth="1"/>
    <col min="8" max="8" width="5.7109375" style="8" bestFit="1" customWidth="1"/>
    <col min="9" max="9" width="9.5703125" style="7" bestFit="1" customWidth="1"/>
    <col min="10" max="11" width="17.85546875" style="7" bestFit="1" customWidth="1"/>
    <col min="12" max="12" width="31.28515625" style="6" bestFit="1" customWidth="1"/>
    <col min="13" max="13" width="14" style="7" bestFit="1" customWidth="1"/>
    <col min="14" max="14" width="9.5703125" style="7" customWidth="1"/>
    <col min="15" max="15" width="35.5703125" style="52" bestFit="1" customWidth="1"/>
    <col min="16" max="16" width="13.85546875" style="7" bestFit="1" customWidth="1"/>
    <col min="17" max="17" width="11.5703125" style="101" bestFit="1" customWidth="1"/>
    <col min="18" max="18" width="13.85546875" style="7" bestFit="1" customWidth="1"/>
    <col min="19" max="19" width="26.140625" style="7" bestFit="1" customWidth="1"/>
    <col min="20" max="20" width="17.28515625" style="8" bestFit="1" customWidth="1"/>
    <col min="21" max="21" width="16.140625" style="52" bestFit="1" customWidth="1"/>
    <col min="22" max="23" width="10.7109375" style="8" bestFit="1" customWidth="1"/>
    <col min="24" max="16384" width="9.140625" style="48"/>
  </cols>
  <sheetData>
    <row r="2" spans="1:23" s="105" customFormat="1" ht="25.5" x14ac:dyDescent="0.25">
      <c r="A2" s="107" t="s">
        <v>379</v>
      </c>
      <c r="B2" s="107" t="s">
        <v>379</v>
      </c>
      <c r="C2" s="107" t="s">
        <v>379</v>
      </c>
      <c r="D2" s="109" t="s">
        <v>380</v>
      </c>
      <c r="E2" s="107" t="s">
        <v>379</v>
      </c>
      <c r="F2" s="109" t="s">
        <v>381</v>
      </c>
      <c r="G2" s="107" t="s">
        <v>379</v>
      </c>
      <c r="H2" s="107" t="s">
        <v>379</v>
      </c>
      <c r="I2" s="107" t="s">
        <v>379</v>
      </c>
      <c r="J2" s="109" t="s">
        <v>382</v>
      </c>
      <c r="K2" s="109" t="s">
        <v>382</v>
      </c>
      <c r="L2" s="109" t="s">
        <v>383</v>
      </c>
      <c r="M2" s="107" t="s">
        <v>379</v>
      </c>
      <c r="N2" s="107" t="s">
        <v>379</v>
      </c>
      <c r="O2" s="107" t="s">
        <v>379</v>
      </c>
      <c r="P2" s="109" t="s">
        <v>378</v>
      </c>
      <c r="Q2" s="107" t="s">
        <v>379</v>
      </c>
      <c r="R2" s="109" t="s">
        <v>385</v>
      </c>
      <c r="S2" s="107" t="s">
        <v>379</v>
      </c>
      <c r="T2" s="109" t="s">
        <v>386</v>
      </c>
      <c r="U2" s="109" t="s">
        <v>386</v>
      </c>
      <c r="V2" s="109" t="s">
        <v>386</v>
      </c>
      <c r="W2" s="109" t="s">
        <v>386</v>
      </c>
    </row>
    <row r="3" spans="1:23" s="104" customFormat="1" x14ac:dyDescent="0.25">
      <c r="A3" s="106" t="s">
        <v>377</v>
      </c>
      <c r="B3" s="89" t="s">
        <v>60</v>
      </c>
      <c r="C3" s="90" t="s">
        <v>61</v>
      </c>
      <c r="D3" s="108" t="s">
        <v>265</v>
      </c>
      <c r="E3" s="91" t="s">
        <v>304</v>
      </c>
      <c r="F3" s="92" t="s">
        <v>37</v>
      </c>
      <c r="G3" s="92" t="s">
        <v>0</v>
      </c>
      <c r="H3" s="92" t="s">
        <v>164</v>
      </c>
      <c r="I3" s="94" t="s">
        <v>1</v>
      </c>
      <c r="J3" s="94" t="s">
        <v>287</v>
      </c>
      <c r="K3" s="94" t="s">
        <v>305</v>
      </c>
      <c r="L3" s="93" t="s">
        <v>282</v>
      </c>
      <c r="M3" s="94" t="s">
        <v>135</v>
      </c>
      <c r="N3" s="94" t="s">
        <v>170</v>
      </c>
      <c r="O3" s="95" t="s">
        <v>384</v>
      </c>
      <c r="P3" s="96" t="s">
        <v>389</v>
      </c>
      <c r="Q3" s="96" t="s">
        <v>333</v>
      </c>
      <c r="R3" s="96" t="s">
        <v>298</v>
      </c>
      <c r="S3" s="94" t="s">
        <v>364</v>
      </c>
      <c r="T3" s="91" t="s">
        <v>303</v>
      </c>
      <c r="U3" s="95" t="s">
        <v>297</v>
      </c>
      <c r="V3" s="92" t="s">
        <v>141</v>
      </c>
      <c r="W3" s="92" t="s">
        <v>354</v>
      </c>
    </row>
    <row r="4" spans="1:23" ht="12.75" customHeight="1" x14ac:dyDescent="0.2">
      <c r="A4" s="57" t="s">
        <v>50</v>
      </c>
      <c r="B4" s="58" t="s">
        <v>346</v>
      </c>
      <c r="C4" s="59" t="s">
        <v>45</v>
      </c>
      <c r="D4" s="59" t="s">
        <v>348</v>
      </c>
      <c r="E4" s="70">
        <v>1</v>
      </c>
      <c r="F4" s="60" t="s">
        <v>161</v>
      </c>
      <c r="G4" s="61" t="s">
        <v>34</v>
      </c>
      <c r="H4" s="61"/>
      <c r="I4" s="97" t="s">
        <v>266</v>
      </c>
      <c r="J4" s="98" t="s">
        <v>359</v>
      </c>
      <c r="K4" s="98" t="s">
        <v>352</v>
      </c>
      <c r="L4" s="64" t="s">
        <v>362</v>
      </c>
      <c r="M4" s="97" t="s">
        <v>266</v>
      </c>
      <c r="N4" s="99"/>
      <c r="O4" s="66"/>
      <c r="P4" s="97">
        <v>42675</v>
      </c>
      <c r="Q4" s="102">
        <v>42681</v>
      </c>
      <c r="R4" s="97">
        <v>42675</v>
      </c>
      <c r="S4" s="67"/>
      <c r="T4" s="99" t="s">
        <v>332</v>
      </c>
      <c r="U4" s="68" t="s">
        <v>361</v>
      </c>
      <c r="V4" s="61">
        <v>933</v>
      </c>
      <c r="W4" s="61" t="s">
        <v>266</v>
      </c>
    </row>
    <row r="5" spans="1:23" ht="12.75" customHeight="1" x14ac:dyDescent="0.2">
      <c r="A5" s="57" t="s">
        <v>51</v>
      </c>
      <c r="B5" s="58" t="s">
        <v>292</v>
      </c>
      <c r="C5" s="59" t="s">
        <v>45</v>
      </c>
      <c r="D5" s="59" t="s">
        <v>295</v>
      </c>
      <c r="E5" s="70">
        <v>1</v>
      </c>
      <c r="F5" s="60" t="s">
        <v>5</v>
      </c>
      <c r="G5" s="61" t="s">
        <v>34</v>
      </c>
      <c r="H5" s="61"/>
      <c r="I5" s="97" t="s">
        <v>266</v>
      </c>
      <c r="J5" s="98" t="s">
        <v>365</v>
      </c>
      <c r="K5" s="98" t="s">
        <v>358</v>
      </c>
      <c r="L5" s="64" t="s">
        <v>366</v>
      </c>
      <c r="M5" s="97" t="s">
        <v>266</v>
      </c>
      <c r="N5" s="99"/>
      <c r="O5" s="66" t="s">
        <v>363</v>
      </c>
      <c r="P5" s="103">
        <v>42793</v>
      </c>
      <c r="Q5" s="100">
        <v>42809</v>
      </c>
      <c r="R5" s="103">
        <v>42793</v>
      </c>
      <c r="S5" s="67"/>
      <c r="T5" s="99" t="s">
        <v>332</v>
      </c>
      <c r="U5" s="68" t="s">
        <v>361</v>
      </c>
      <c r="V5" s="61">
        <v>933</v>
      </c>
      <c r="W5" s="61" t="s">
        <v>266</v>
      </c>
    </row>
    <row r="6" spans="1:23" ht="12.75" customHeight="1" x14ac:dyDescent="0.2">
      <c r="A6" s="57" t="s">
        <v>50</v>
      </c>
      <c r="B6" s="58" t="s">
        <v>4</v>
      </c>
      <c r="C6" s="59" t="s">
        <v>45</v>
      </c>
      <c r="D6" s="59" t="s">
        <v>281</v>
      </c>
      <c r="E6" s="70">
        <v>1</v>
      </c>
      <c r="F6" s="60" t="s">
        <v>140</v>
      </c>
      <c r="G6" s="61" t="s">
        <v>34</v>
      </c>
      <c r="H6" s="61"/>
      <c r="I6" s="97" t="s">
        <v>266</v>
      </c>
      <c r="J6" s="98" t="s">
        <v>359</v>
      </c>
      <c r="K6" s="98" t="s">
        <v>357</v>
      </c>
      <c r="L6" s="64" t="s">
        <v>323</v>
      </c>
      <c r="M6" s="97" t="s">
        <v>266</v>
      </c>
      <c r="N6" s="99"/>
      <c r="O6" s="66"/>
      <c r="P6" s="97">
        <v>42675</v>
      </c>
      <c r="Q6" s="102">
        <v>42664</v>
      </c>
      <c r="R6" s="97">
        <v>42675</v>
      </c>
      <c r="S6" s="67"/>
      <c r="T6" s="99" t="s">
        <v>332</v>
      </c>
      <c r="U6" s="68" t="s">
        <v>361</v>
      </c>
      <c r="V6" s="61">
        <v>933</v>
      </c>
      <c r="W6" s="61" t="s">
        <v>266</v>
      </c>
    </row>
    <row r="7" spans="1:23" ht="12.75" customHeight="1" x14ac:dyDescent="0.2">
      <c r="A7" s="57" t="s">
        <v>51</v>
      </c>
      <c r="B7" s="58" t="s">
        <v>291</v>
      </c>
      <c r="C7" s="59" t="s">
        <v>45</v>
      </c>
      <c r="D7" s="59" t="s">
        <v>294</v>
      </c>
      <c r="E7" s="70">
        <v>1</v>
      </c>
      <c r="F7" s="60" t="s">
        <v>162</v>
      </c>
      <c r="G7" s="61" t="s">
        <v>34</v>
      </c>
      <c r="H7" s="61"/>
      <c r="I7" s="97" t="s">
        <v>266</v>
      </c>
      <c r="J7" s="98" t="s">
        <v>365</v>
      </c>
      <c r="K7" s="98" t="s">
        <v>358</v>
      </c>
      <c r="L7" s="64" t="s">
        <v>367</v>
      </c>
      <c r="M7" s="97" t="s">
        <v>266</v>
      </c>
      <c r="N7" s="99"/>
      <c r="O7" s="66"/>
      <c r="P7" s="97">
        <v>42768</v>
      </c>
      <c r="Q7" s="102">
        <v>42759</v>
      </c>
      <c r="R7" s="97">
        <v>42768</v>
      </c>
      <c r="S7" s="67"/>
      <c r="T7" s="99" t="s">
        <v>332</v>
      </c>
      <c r="U7" s="68" t="s">
        <v>361</v>
      </c>
      <c r="V7" s="61">
        <v>933</v>
      </c>
      <c r="W7" s="61" t="s">
        <v>266</v>
      </c>
    </row>
    <row r="8" spans="1:23" ht="12.75" customHeight="1" x14ac:dyDescent="0.2">
      <c r="A8" s="57" t="s">
        <v>53</v>
      </c>
      <c r="B8" s="58" t="s">
        <v>347</v>
      </c>
      <c r="C8" s="59" t="s">
        <v>45</v>
      </c>
      <c r="D8" s="59" t="s">
        <v>349</v>
      </c>
      <c r="E8" s="70">
        <v>1</v>
      </c>
      <c r="F8" s="60" t="s">
        <v>152</v>
      </c>
      <c r="G8" s="61" t="s">
        <v>35</v>
      </c>
      <c r="H8" s="61"/>
      <c r="I8" s="97" t="s">
        <v>266</v>
      </c>
      <c r="J8" s="98" t="s">
        <v>368</v>
      </c>
      <c r="K8" s="98" t="s">
        <v>352</v>
      </c>
      <c r="L8" s="64" t="s">
        <v>369</v>
      </c>
      <c r="M8" s="97" t="s">
        <v>266</v>
      </c>
      <c r="N8" s="99"/>
      <c r="O8" s="66"/>
      <c r="P8" s="97">
        <v>42660</v>
      </c>
      <c r="Q8" s="102">
        <v>42657</v>
      </c>
      <c r="R8" s="97">
        <v>42660</v>
      </c>
      <c r="S8" s="67"/>
      <c r="T8" s="99" t="s">
        <v>332</v>
      </c>
      <c r="U8" s="68" t="s">
        <v>350</v>
      </c>
      <c r="V8" s="61">
        <v>1003</v>
      </c>
      <c r="W8" s="61">
        <v>1926</v>
      </c>
    </row>
    <row r="9" spans="1:23" ht="12.75" customHeight="1" x14ac:dyDescent="0.2">
      <c r="A9" s="57" t="s">
        <v>50</v>
      </c>
      <c r="B9" s="58" t="s">
        <v>9</v>
      </c>
      <c r="C9" s="59" t="s">
        <v>45</v>
      </c>
      <c r="D9" s="59" t="s">
        <v>278</v>
      </c>
      <c r="E9" s="70">
        <v>1</v>
      </c>
      <c r="F9" s="60" t="s">
        <v>158</v>
      </c>
      <c r="G9" s="61" t="s">
        <v>35</v>
      </c>
      <c r="H9" s="61"/>
      <c r="I9" s="97" t="s">
        <v>266</v>
      </c>
      <c r="J9" s="98" t="s">
        <v>351</v>
      </c>
      <c r="K9" s="98" t="s">
        <v>357</v>
      </c>
      <c r="L9" s="64" t="s">
        <v>323</v>
      </c>
      <c r="M9" s="97" t="s">
        <v>266</v>
      </c>
      <c r="N9" s="99"/>
      <c r="O9" s="66"/>
      <c r="P9" s="97">
        <v>42656</v>
      </c>
      <c r="Q9" s="102">
        <v>42650</v>
      </c>
      <c r="R9" s="97">
        <v>42656</v>
      </c>
      <c r="S9" s="67"/>
      <c r="T9" s="99" t="s">
        <v>332</v>
      </c>
      <c r="U9" s="68" t="s">
        <v>350</v>
      </c>
      <c r="V9" s="61">
        <v>1003</v>
      </c>
      <c r="W9" s="61">
        <v>1926</v>
      </c>
    </row>
    <row r="10" spans="1:23" ht="12.75" customHeight="1" x14ac:dyDescent="0.2">
      <c r="A10" s="57" t="s">
        <v>50</v>
      </c>
      <c r="B10" s="58" t="s">
        <v>7</v>
      </c>
      <c r="C10" s="59" t="s">
        <v>45</v>
      </c>
      <c r="D10" s="59" t="s">
        <v>277</v>
      </c>
      <c r="E10" s="70">
        <v>1</v>
      </c>
      <c r="F10" s="60" t="s">
        <v>157</v>
      </c>
      <c r="G10" s="61" t="s">
        <v>35</v>
      </c>
      <c r="H10" s="61"/>
      <c r="I10" s="97" t="s">
        <v>266</v>
      </c>
      <c r="J10" s="98" t="s">
        <v>351</v>
      </c>
      <c r="K10" s="98" t="s">
        <v>357</v>
      </c>
      <c r="L10" s="64" t="s">
        <v>323</v>
      </c>
      <c r="M10" s="97" t="s">
        <v>266</v>
      </c>
      <c r="N10" s="99"/>
      <c r="O10" s="66"/>
      <c r="P10" s="97">
        <v>42656</v>
      </c>
      <c r="Q10" s="102">
        <v>42650</v>
      </c>
      <c r="R10" s="97">
        <v>42656</v>
      </c>
      <c r="S10" s="67"/>
      <c r="T10" s="99" t="s">
        <v>332</v>
      </c>
      <c r="U10" s="68" t="s">
        <v>350</v>
      </c>
      <c r="V10" s="61">
        <v>1003</v>
      </c>
      <c r="W10" s="61">
        <v>1926</v>
      </c>
    </row>
    <row r="11" spans="1:23" ht="12.75" customHeight="1" x14ac:dyDescent="0.2">
      <c r="A11" s="57" t="s">
        <v>53</v>
      </c>
      <c r="B11" s="58" t="s">
        <v>290</v>
      </c>
      <c r="C11" s="59" t="s">
        <v>45</v>
      </c>
      <c r="D11" s="59" t="s">
        <v>293</v>
      </c>
      <c r="E11" s="70">
        <v>1</v>
      </c>
      <c r="F11" s="60" t="s">
        <v>153</v>
      </c>
      <c r="G11" s="61" t="s">
        <v>35</v>
      </c>
      <c r="H11" s="61"/>
      <c r="I11" s="97" t="s">
        <v>266</v>
      </c>
      <c r="J11" s="98" t="s">
        <v>356</v>
      </c>
      <c r="K11" s="98" t="s">
        <v>352</v>
      </c>
      <c r="L11" s="64" t="s">
        <v>360</v>
      </c>
      <c r="M11" s="97" t="s">
        <v>266</v>
      </c>
      <c r="N11" s="99"/>
      <c r="O11" s="66"/>
      <c r="P11" s="97">
        <v>42660</v>
      </c>
      <c r="Q11" s="102">
        <v>42657</v>
      </c>
      <c r="R11" s="97">
        <v>42660</v>
      </c>
      <c r="S11" s="67"/>
      <c r="T11" s="99" t="s">
        <v>332</v>
      </c>
      <c r="U11" s="68" t="s">
        <v>350</v>
      </c>
      <c r="V11" s="61">
        <v>1003</v>
      </c>
      <c r="W11" s="61">
        <v>1926</v>
      </c>
    </row>
    <row r="12" spans="1:23" ht="12.75" customHeight="1" x14ac:dyDescent="0.2">
      <c r="A12" s="57" t="s">
        <v>50</v>
      </c>
      <c r="B12" s="58" t="s">
        <v>6</v>
      </c>
      <c r="C12" s="59" t="s">
        <v>45</v>
      </c>
      <c r="D12" s="59" t="s">
        <v>279</v>
      </c>
      <c r="E12" s="70">
        <v>1</v>
      </c>
      <c r="F12" s="60" t="s">
        <v>159</v>
      </c>
      <c r="G12" s="61" t="s">
        <v>35</v>
      </c>
      <c r="H12" s="61"/>
      <c r="I12" s="97" t="s">
        <v>266</v>
      </c>
      <c r="J12" s="98" t="s">
        <v>351</v>
      </c>
      <c r="K12" s="98" t="s">
        <v>357</v>
      </c>
      <c r="L12" s="64" t="s">
        <v>323</v>
      </c>
      <c r="M12" s="97" t="s">
        <v>266</v>
      </c>
      <c r="N12" s="99"/>
      <c r="O12" s="66"/>
      <c r="P12" s="97">
        <v>42657</v>
      </c>
      <c r="Q12" s="102">
        <v>42650</v>
      </c>
      <c r="R12" s="97">
        <v>42657</v>
      </c>
      <c r="S12" s="67"/>
      <c r="T12" s="99" t="s">
        <v>332</v>
      </c>
      <c r="U12" s="68" t="s">
        <v>361</v>
      </c>
      <c r="V12" s="61">
        <v>1003</v>
      </c>
      <c r="W12" s="61">
        <v>1926</v>
      </c>
    </row>
    <row r="13" spans="1:23" ht="12.75" customHeight="1" x14ac:dyDescent="0.2">
      <c r="A13" s="57" t="s">
        <v>50</v>
      </c>
      <c r="B13" s="58" t="s">
        <v>8</v>
      </c>
      <c r="C13" s="59" t="s">
        <v>45</v>
      </c>
      <c r="D13" s="59" t="s">
        <v>280</v>
      </c>
      <c r="E13" s="70">
        <v>1</v>
      </c>
      <c r="F13" s="60" t="s">
        <v>160</v>
      </c>
      <c r="G13" s="61" t="s">
        <v>35</v>
      </c>
      <c r="H13" s="61"/>
      <c r="I13" s="97" t="s">
        <v>266</v>
      </c>
      <c r="J13" s="98" t="s">
        <v>351</v>
      </c>
      <c r="K13" s="98" t="s">
        <v>357</v>
      </c>
      <c r="L13" s="64" t="s">
        <v>323</v>
      </c>
      <c r="M13" s="97" t="s">
        <v>266</v>
      </c>
      <c r="N13" s="99"/>
      <c r="O13" s="66"/>
      <c r="P13" s="97">
        <v>42657</v>
      </c>
      <c r="Q13" s="102">
        <v>42650</v>
      </c>
      <c r="R13" s="97">
        <v>42657</v>
      </c>
      <c r="S13" s="67"/>
      <c r="T13" s="99" t="s">
        <v>332</v>
      </c>
      <c r="U13" s="68" t="s">
        <v>361</v>
      </c>
      <c r="V13" s="61">
        <v>1003</v>
      </c>
      <c r="W13" s="61">
        <v>1926</v>
      </c>
    </row>
    <row r="14" spans="1:23" ht="12.75" customHeight="1" x14ac:dyDescent="0.2">
      <c r="A14" s="57" t="s">
        <v>50</v>
      </c>
      <c r="B14" s="58" t="s">
        <v>6</v>
      </c>
      <c r="C14" s="59" t="s">
        <v>46</v>
      </c>
      <c r="D14" s="59" t="s">
        <v>334</v>
      </c>
      <c r="E14" s="70">
        <v>1</v>
      </c>
      <c r="F14" s="60" t="s">
        <v>345</v>
      </c>
      <c r="G14" s="61" t="s">
        <v>35</v>
      </c>
      <c r="H14" s="61">
        <v>202</v>
      </c>
      <c r="I14" s="97" t="s">
        <v>266</v>
      </c>
      <c r="J14" s="98" t="s">
        <v>351</v>
      </c>
      <c r="K14" s="98" t="s">
        <v>357</v>
      </c>
      <c r="L14" s="64" t="s">
        <v>323</v>
      </c>
      <c r="M14" s="97" t="s">
        <v>266</v>
      </c>
      <c r="N14" s="99"/>
      <c r="O14" s="81"/>
      <c r="P14" s="97">
        <v>42675</v>
      </c>
      <c r="Q14" s="102">
        <v>42650</v>
      </c>
      <c r="R14" s="97">
        <v>42675</v>
      </c>
      <c r="S14" s="67"/>
      <c r="T14" s="99" t="s">
        <v>138</v>
      </c>
      <c r="U14" s="68" t="s">
        <v>361</v>
      </c>
      <c r="V14" s="61">
        <v>1003</v>
      </c>
      <c r="W14" s="61">
        <v>1926</v>
      </c>
    </row>
    <row r="15" spans="1:23" ht="12.75" customHeight="1" x14ac:dyDescent="0.2">
      <c r="A15" s="57" t="s">
        <v>50</v>
      </c>
      <c r="B15" s="58" t="s">
        <v>4</v>
      </c>
      <c r="C15" s="59" t="s">
        <v>46</v>
      </c>
      <c r="D15" s="59" t="s">
        <v>302</v>
      </c>
      <c r="E15" s="70">
        <v>1</v>
      </c>
      <c r="F15" s="60" t="s">
        <v>344</v>
      </c>
      <c r="G15" s="71" t="s">
        <v>133</v>
      </c>
      <c r="H15" s="71">
        <v>202</v>
      </c>
      <c r="I15" s="97" t="s">
        <v>266</v>
      </c>
      <c r="J15" s="98" t="s">
        <v>359</v>
      </c>
      <c r="K15" s="98" t="s">
        <v>357</v>
      </c>
      <c r="L15" s="64" t="s">
        <v>323</v>
      </c>
      <c r="M15" s="97" t="s">
        <v>266</v>
      </c>
      <c r="N15" s="99"/>
      <c r="O15" s="66" t="s">
        <v>337</v>
      </c>
      <c r="P15" s="97">
        <v>42675</v>
      </c>
      <c r="Q15" s="102">
        <v>42675</v>
      </c>
      <c r="R15" s="97">
        <v>42675</v>
      </c>
      <c r="S15" s="67"/>
      <c r="T15" s="99" t="s">
        <v>138</v>
      </c>
      <c r="U15" s="68" t="s">
        <v>361</v>
      </c>
      <c r="V15" s="61">
        <v>1003</v>
      </c>
      <c r="W15" s="61">
        <v>1926</v>
      </c>
    </row>
    <row r="16" spans="1:23" ht="12.75" customHeight="1" x14ac:dyDescent="0.2">
      <c r="A16" s="57" t="s">
        <v>53</v>
      </c>
      <c r="B16" s="58" t="s">
        <v>321</v>
      </c>
      <c r="C16" s="59" t="s">
        <v>45</v>
      </c>
      <c r="D16" s="59" t="s">
        <v>322</v>
      </c>
      <c r="E16" s="70">
        <v>1</v>
      </c>
      <c r="F16" s="60" t="s">
        <v>150</v>
      </c>
      <c r="G16" s="61" t="s">
        <v>59</v>
      </c>
      <c r="H16" s="61"/>
      <c r="I16" s="97" t="s">
        <v>266</v>
      </c>
      <c r="J16" s="98" t="s">
        <v>370</v>
      </c>
      <c r="K16" s="98" t="s">
        <v>352</v>
      </c>
      <c r="L16" s="64" t="s">
        <v>371</v>
      </c>
      <c r="M16" s="97" t="s">
        <v>266</v>
      </c>
      <c r="N16" s="97" t="s">
        <v>266</v>
      </c>
      <c r="O16" s="66"/>
      <c r="P16" s="97">
        <v>42599</v>
      </c>
      <c r="Q16" s="102">
        <v>42599</v>
      </c>
      <c r="R16" s="97">
        <v>42599</v>
      </c>
      <c r="S16" s="67"/>
      <c r="T16" s="99" t="s">
        <v>139</v>
      </c>
      <c r="U16" s="68" t="s">
        <v>350</v>
      </c>
      <c r="V16" s="69">
        <v>1031</v>
      </c>
      <c r="W16" s="61">
        <v>1946</v>
      </c>
    </row>
    <row r="17" spans="1:23" ht="12.75" customHeight="1" x14ac:dyDescent="0.2">
      <c r="A17" s="57" t="s">
        <v>53</v>
      </c>
      <c r="B17" s="58" t="s">
        <v>149</v>
      </c>
      <c r="C17" s="59" t="s">
        <v>45</v>
      </c>
      <c r="D17" s="59" t="s">
        <v>274</v>
      </c>
      <c r="E17" s="70">
        <v>1</v>
      </c>
      <c r="F17" s="60" t="s">
        <v>10</v>
      </c>
      <c r="G17" s="61" t="s">
        <v>59</v>
      </c>
      <c r="H17" s="61"/>
      <c r="I17" s="97" t="s">
        <v>266</v>
      </c>
      <c r="J17" s="98" t="s">
        <v>370</v>
      </c>
      <c r="K17" s="98" t="s">
        <v>357</v>
      </c>
      <c r="L17" s="64" t="s">
        <v>323</v>
      </c>
      <c r="M17" s="97" t="s">
        <v>266</v>
      </c>
      <c r="N17" s="97" t="s">
        <v>266</v>
      </c>
      <c r="O17" s="66"/>
      <c r="P17" s="97">
        <v>42613</v>
      </c>
      <c r="Q17" s="102">
        <v>42613</v>
      </c>
      <c r="R17" s="97">
        <v>42613</v>
      </c>
      <c r="S17" s="67"/>
      <c r="T17" s="99" t="s">
        <v>139</v>
      </c>
      <c r="U17" s="68" t="s">
        <v>350</v>
      </c>
      <c r="V17" s="69">
        <v>1031</v>
      </c>
      <c r="W17" s="61">
        <v>1946</v>
      </c>
    </row>
    <row r="18" spans="1:23" ht="12.75" customHeight="1" x14ac:dyDescent="0.2">
      <c r="A18" s="57" t="s">
        <v>53</v>
      </c>
      <c r="B18" s="58" t="s">
        <v>335</v>
      </c>
      <c r="C18" s="59" t="s">
        <v>45</v>
      </c>
      <c r="D18" s="59" t="s">
        <v>275</v>
      </c>
      <c r="E18" s="70">
        <v>1</v>
      </c>
      <c r="F18" s="60" t="s">
        <v>10</v>
      </c>
      <c r="G18" s="61" t="s">
        <v>59</v>
      </c>
      <c r="H18" s="61"/>
      <c r="I18" s="97" t="s">
        <v>266</v>
      </c>
      <c r="J18" s="98" t="s">
        <v>372</v>
      </c>
      <c r="K18" s="98" t="s">
        <v>357</v>
      </c>
      <c r="L18" s="64" t="s">
        <v>323</v>
      </c>
      <c r="M18" s="97" t="s">
        <v>266</v>
      </c>
      <c r="N18" s="97" t="s">
        <v>266</v>
      </c>
      <c r="O18" s="66"/>
      <c r="P18" s="97">
        <v>42628</v>
      </c>
      <c r="Q18" s="102">
        <v>42627</v>
      </c>
      <c r="R18" s="97">
        <v>42628</v>
      </c>
      <c r="S18" s="67"/>
      <c r="T18" s="99" t="s">
        <v>139</v>
      </c>
      <c r="U18" s="68" t="s">
        <v>350</v>
      </c>
      <c r="V18" s="69">
        <v>1031</v>
      </c>
      <c r="W18" s="61">
        <v>1946</v>
      </c>
    </row>
    <row r="19" spans="1:23" ht="12.75" customHeight="1" x14ac:dyDescent="0.2">
      <c r="A19" s="57" t="s">
        <v>53</v>
      </c>
      <c r="B19" s="58" t="s">
        <v>296</v>
      </c>
      <c r="C19" s="59" t="s">
        <v>45</v>
      </c>
      <c r="D19" s="59" t="s">
        <v>300</v>
      </c>
      <c r="E19" s="70">
        <v>1</v>
      </c>
      <c r="F19" s="60" t="s">
        <v>151</v>
      </c>
      <c r="G19" s="61" t="s">
        <v>36</v>
      </c>
      <c r="H19" s="61"/>
      <c r="I19" s="97" t="s">
        <v>266</v>
      </c>
      <c r="J19" s="98" t="s">
        <v>373</v>
      </c>
      <c r="K19" s="98" t="s">
        <v>352</v>
      </c>
      <c r="L19" s="64" t="s">
        <v>374</v>
      </c>
      <c r="M19" s="97" t="s">
        <v>266</v>
      </c>
      <c r="N19" s="97" t="s">
        <v>266</v>
      </c>
      <c r="O19" s="66"/>
      <c r="P19" s="97">
        <v>42608</v>
      </c>
      <c r="Q19" s="102">
        <v>42613</v>
      </c>
      <c r="R19" s="97">
        <v>42608</v>
      </c>
      <c r="S19" s="67"/>
      <c r="T19" s="99" t="s">
        <v>288</v>
      </c>
      <c r="U19" s="68" t="s">
        <v>139</v>
      </c>
      <c r="V19" s="69">
        <v>1031</v>
      </c>
      <c r="W19" s="61">
        <v>1946</v>
      </c>
    </row>
    <row r="20" spans="1:23" ht="12.75" customHeight="1" x14ac:dyDescent="0.2">
      <c r="A20" s="57" t="s">
        <v>53</v>
      </c>
      <c r="B20" s="58" t="s">
        <v>268</v>
      </c>
      <c r="C20" s="59" t="s">
        <v>45</v>
      </c>
      <c r="D20" s="59" t="s">
        <v>276</v>
      </c>
      <c r="E20" s="70">
        <v>1</v>
      </c>
      <c r="F20" s="60" t="s">
        <v>156</v>
      </c>
      <c r="G20" s="61" t="s">
        <v>59</v>
      </c>
      <c r="H20" s="61"/>
      <c r="I20" s="97" t="s">
        <v>266</v>
      </c>
      <c r="J20" s="98" t="s">
        <v>375</v>
      </c>
      <c r="K20" s="98" t="s">
        <v>352</v>
      </c>
      <c r="L20" s="64" t="s">
        <v>376</v>
      </c>
      <c r="M20" s="97" t="s">
        <v>266</v>
      </c>
      <c r="N20" s="97" t="s">
        <v>266</v>
      </c>
      <c r="O20" s="66"/>
      <c r="P20" s="97">
        <v>42788</v>
      </c>
      <c r="Q20" s="102">
        <v>42606</v>
      </c>
      <c r="R20" s="97">
        <v>42788</v>
      </c>
      <c r="S20" s="67"/>
      <c r="T20" s="99" t="s">
        <v>288</v>
      </c>
      <c r="U20" s="68" t="s">
        <v>139</v>
      </c>
      <c r="V20" s="69">
        <v>1031</v>
      </c>
      <c r="W20" s="61">
        <v>1946</v>
      </c>
    </row>
  </sheetData>
  <sheetProtection insertRows="0" sort="0" autoFilter="0"/>
  <autoFilter ref="A3:W20"/>
  <sortState ref="A2:AJ405">
    <sortCondition ref="T2:T405"/>
    <sortCondition ref="S2:S405"/>
  </sortState>
  <customSheetViews>
    <customSheetView guid="{5803BED5-6CC0-4D2F-9CFB-A3E90C1635E7}" scale="90" showGridLines="0" showAutoFilter="1" hiddenColumns="1" topLeftCell="K190">
      <selection activeCell="M211" sqref="M211"/>
      <pageMargins left="0.511811024" right="0.511811024" top="0.78740157499999996" bottom="0.78740157499999996" header="0.31496062000000002" footer="0.31496062000000002"/>
      <pageSetup paperSize="9" orientation="portrait" r:id="rId1"/>
      <autoFilter ref="A1:AI566"/>
    </customSheetView>
    <customSheetView guid="{726426C7-3C17-4B69-A343-BF77EAF9760E}" scale="80" showPageBreaks="1" showGridLines="0" fitToPage="1" showAutoFilter="1" hiddenColumns="1" topLeftCell="R436">
      <selection activeCell="AC451" sqref="AC451"/>
      <pageMargins left="0.23622047244094491" right="0.23622047244094491" top="0.74803149606299213" bottom="0.74803149606299213" header="0.31496062992125984" footer="0.31496062992125984"/>
      <pageSetup paperSize="9" scale="10" orientation="portrait" r:id="rId2"/>
      <autoFilter ref="A1:AI566"/>
    </customSheetView>
    <customSheetView guid="{82984D36-E231-418C-B5EA-39C0432758CC}" scale="81" showPageBreaks="1" showGridLines="0" fitToPage="1" filter="1" showAutoFilter="1" hiddenColumns="1">
      <selection activeCell="Z609" sqref="Z609"/>
      <pageMargins left="0.51181102362204722" right="0.51181102362204722" top="0.78740157480314965" bottom="0.78740157480314965" header="0.31496062992125984" footer="0.31496062992125984"/>
      <pageSetup paperSize="9" scale="12" orientation="landscape" r:id="rId3"/>
      <autoFilter ref="A1:AR605">
        <filterColumn colId="3">
          <filters>
            <filter val="310-53-20-0284-301-103B"/>
          </filters>
        </filterColumn>
      </autoFilter>
    </customSheetView>
    <customSheetView guid="{4456E78F-C964-43BE-A41C-4115B3DB2EE6}" scale="80" showGridLines="0" fitToPage="1" filter="1" showAutoFilter="1" hiddenColumns="1">
      <pane xSplit="12" ySplit="31" topLeftCell="N170" activePane="bottomRight" state="frozen"/>
      <selection pane="bottomRight" activeCell="AA510" sqref="AA510"/>
      <pageMargins left="0.23622047244094491" right="0.23622047244094491" top="0.74803149606299213" bottom="0.74803149606299213" header="0.31496062992125984" footer="0.31496062992125984"/>
      <pageSetup paperSize="9" scale="22" orientation="portrait" r:id="rId4"/>
      <autoFilter ref="A1:AP572">
        <filterColumn colId="29">
          <filters>
            <filter val="MOD CARAVITA"/>
            <filter val="MOD. CARAVITA"/>
          </filters>
        </filterColumn>
      </autoFilter>
    </customSheetView>
    <customSheetView guid="{BB5B7F93-C26C-4683-A6DF-B5DDAD741EA4}" scale="85" showGridLines="0" showAutoFilter="1" hiddenColumns="1">
      <pane xSplit="12" ySplit="23" topLeftCell="O25" activePane="bottomRight" state="frozen"/>
      <selection pane="bottomRight" activeCell="D81" sqref="D81"/>
      <pageMargins left="0.51181102362204722" right="0.51181102362204722" top="0.78740157480314965" bottom="0.78740157480314965" header="0.31496062992125984" footer="0.31496062992125984"/>
      <pageSetup paperSize="9" scale="45" orientation="portrait" r:id="rId5"/>
      <autoFilter ref="A1:AO598"/>
    </customSheetView>
    <customSheetView guid="{A03AB3F3-42D6-44D0-8F91-DC483A10A71D}" scale="85" showGridLines="0" fitToPage="1" showAutoFilter="1" hiddenColumns="1">
      <pane xSplit="5" ySplit="1" topLeftCell="T2" activePane="bottomRight" state="frozen"/>
      <selection pane="bottomRight" activeCell="B1" sqref="B1"/>
      <pageMargins left="0.23622047244094491" right="0.23622047244094491" top="0.74803149606299213" bottom="0.74803149606299213" header="0.31496062992125984" footer="0.31496062992125984"/>
      <pageSetup paperSize="9" scale="39" orientation="landscape" r:id="rId6"/>
      <autoFilter ref="A1:AP523"/>
    </customSheetView>
    <customSheetView guid="{C3124142-1F82-4BE4-9C56-67788465C3B3}" scale="80" showGridLines="0" fitToPage="1" showAutoFilter="1" hiddenColumns="1">
      <pane xSplit="13" ySplit="1" topLeftCell="O2" activePane="bottomRight" state="frozen"/>
      <selection pane="bottomRight" activeCell="D191" sqref="D191"/>
      <pageMargins left="0.23622047244094491" right="0.23622047244094491" top="0.74803149606299213" bottom="0.74803149606299213" header="0.31496062992125984" footer="0.31496062992125984"/>
      <pageSetup paperSize="9" scale="22" orientation="portrait" r:id="rId7"/>
      <autoFilter ref="A1:AP522"/>
    </customSheetView>
    <customSheetView guid="{683011F5-E6E0-4508-8840-06FA4B7C0A4D}" scale="85" showGridLines="0" showAutoFilter="1" hiddenColumns="1">
      <pane xSplit="5" ySplit="129" topLeftCell="F141" activePane="bottomRight" state="frozen"/>
      <selection pane="bottomRight" activeCell="E40" sqref="E40"/>
      <pageMargins left="0.511811024" right="0.511811024" top="0.78740157499999996" bottom="0.78740157499999996" header="0.31496062000000002" footer="0.31496062000000002"/>
      <pageSetup paperSize="9" orientation="portrait" r:id="rId8"/>
      <autoFilter ref="A1:AN407"/>
    </customSheetView>
    <customSheetView guid="{C71A478A-0132-4C9E-808B-CFA5316F0BA2}" scale="85" showGridLines="0" showAutoFilter="1" hiddenColumns="1">
      <pane xSplit="5" ySplit="1" topLeftCell="Q2" activePane="bottomRight" state="frozen"/>
      <selection pane="bottomRight" activeCell="E19" sqref="E19"/>
      <pageMargins left="0.51181102362204722" right="0.51181102362204722" top="0.78740157480314965" bottom="0.78740157480314965" header="0.31496062992125984" footer="0.31496062992125984"/>
      <pageSetup paperSize="9" scale="45" orientation="portrait" r:id="rId9"/>
      <autoFilter ref="A1:AN407"/>
    </customSheetView>
    <customSheetView guid="{EF42093D-0081-4990-940E-0217E14C316C}" scale="85" showGridLines="0" fitToPage="1" showAutoFilter="1">
      <pane xSplit="5" ySplit="1" topLeftCell="F386" activePane="bottomRight" state="frozen"/>
      <selection pane="bottomRight" activeCell="D399" sqref="D399"/>
      <pageMargins left="0.51181102362204722" right="0.51181102362204722" top="0.78740157480314965" bottom="0.78740157480314965" header="0.31496062992125984" footer="0.31496062992125984"/>
      <pageSetup paperSize="9" scale="41" orientation="landscape" r:id="rId10"/>
      <autoFilter ref="A1:AM413"/>
    </customSheetView>
    <customSheetView guid="{1BBF469C-D5A3-41FE-9867-4AB65290C628}" scale="85" showGridLines="0" showAutoFilter="1" hiddenColumns="1">
      <pane xSplit="5" ySplit="1" topLeftCell="F2" activePane="bottomRight" state="frozen"/>
      <selection pane="bottomRight" activeCell="S11" sqref="S11"/>
      <pageMargins left="0.511811024" right="0.511811024" top="0.78740157499999996" bottom="0.78740157499999996" header="0.31496062000000002" footer="0.31496062000000002"/>
      <pageSetup paperSize="9" orientation="portrait" r:id="rId11"/>
      <autoFilter ref="A1:AF354"/>
    </customSheetView>
    <customSheetView guid="{1C4C56A9-3894-4202-AA01-E7D7E09921C5}" scale="85" showGridLines="0" filter="1" showAutoFilter="1">
      <selection activeCell="C316" sqref="C316"/>
      <pageMargins left="0.511811024" right="0.511811024" top="0.78740157499999996" bottom="0.78740157499999996" header="0.31496062000000002" footer="0.31496062000000002"/>
      <pageSetup paperSize="9" orientation="portrait" r:id="rId12"/>
      <autoFilter ref="A1:AM413">
        <filterColumn colId="14">
          <filters>
            <filter val="N016"/>
          </filters>
        </filterColumn>
      </autoFilter>
    </customSheetView>
    <customSheetView guid="{7E51DF8A-D8E7-4A53-8500-CB76E102C8CE}" scale="85" showGridLines="0" fitToPage="1" showAutoFilter="1">
      <selection activeCell="A486" sqref="A486:XFD486"/>
      <pageMargins left="0.23622047244094491" right="0.23622047244094491" top="0.74803149606299213" bottom="0.74803149606299213" header="0.31496062992125984" footer="0.31496062992125984"/>
      <pageSetup paperSize="9" scale="14" orientation="portrait" r:id="rId13"/>
      <autoFilter ref="A1:AR601"/>
    </customSheetView>
    <customSheetView guid="{A8E59C96-DAF7-4D31-9ADB-756FB327D52F}" scale="85" showGridLines="0" showAutoFilter="1" hiddenColumns="1" topLeftCell="S1">
      <selection activeCell="S22" sqref="S22"/>
      <pageMargins left="0.511811024" right="0.511811024" top="0.78740157499999996" bottom="0.78740157499999996" header="0.31496062000000002" footer="0.31496062000000002"/>
      <pageSetup paperSize="9" orientation="portrait" r:id="rId14"/>
      <autoFilter ref="A1:AM566"/>
    </customSheetView>
    <customSheetView guid="{1FA1F38F-7478-480E-AE2B-8240040E50DA}" scale="85" showGridLines="0" fitToPage="1" showAutoFilter="1" hiddenColumns="1" topLeftCell="K1">
      <pane ySplit="1" topLeftCell="A409" activePane="bottomLeft" state="frozen"/>
      <selection pane="bottomLeft" activeCell="R424" sqref="R424"/>
      <pageMargins left="0.51181102362204722" right="0.51181102362204722" top="0.78740157480314965" bottom="0.78740157480314965" header="0.31496062992125984" footer="0.31496062992125984"/>
      <pageSetup paperSize="9" scale="41" orientation="landscape" r:id="rId15"/>
      <autoFilter ref="A1:AJ576"/>
    </customSheetView>
    <customSheetView guid="{290E7659-58D3-402B-A3C2-CF4807305B07}" scale="78" showPageBreaks="1" showGridLines="0" fitToPage="1" printArea="1" filter="1" showAutoFilter="1" hiddenColumns="1">
      <selection activeCell="E523" sqref="E523:E532"/>
      <pageMargins left="0.23622047244094491" right="0.23622047244094491" top="0.74803149606299213" bottom="0.74803149606299213" header="0.31496062992125984" footer="0.31496062992125984"/>
      <pageSetup paperSize="9" scale="31" orientation="landscape" r:id="rId16"/>
      <autoFilter ref="A1:AJ572">
        <filterColumn colId="8">
          <filters>
            <filter val="367"/>
          </filters>
        </filterColumn>
      </autoFilter>
    </customSheetView>
    <customSheetView guid="{93715026-6CB0-4D73-93D8-4497B40BFA43}" scale="85" showPageBreaks="1" showGridLines="0" fitToPage="1" showAutoFilter="1" hiddenColumns="1" topLeftCell="A180">
      <selection activeCell="B206" sqref="B206"/>
      <pageMargins left="0.51181102362204722" right="0.51181102362204722" top="0.78740157480314965" bottom="0.78740157480314965" header="0.31496062992125984" footer="0.31496062992125984"/>
      <pageSetup paperSize="9" scale="10" orientation="landscape" r:id="rId17"/>
      <autoFilter ref="A1:AJ572"/>
    </customSheetView>
    <customSheetView guid="{9811F7E4-AADA-4D5C-8FE6-444DD85594CA}" scale="85" showGridLines="0" showAutoFilter="1">
      <selection activeCell="G6" sqref="G6"/>
      <pageMargins left="0.511811024" right="0.511811024" top="0.78740157499999996" bottom="0.78740157499999996" header="0.31496062000000002" footer="0.31496062000000002"/>
      <pageSetup paperSize="9" orientation="portrait" r:id="rId18"/>
      <autoFilter ref="A1:AI570"/>
    </customSheetView>
    <customSheetView guid="{3F4AA078-2009-49E6-8145-79E7EAECB564}" scale="85" showGridLines="0" showAutoFilter="1">
      <pane xSplit="5" ySplit="282" topLeftCell="F523" activePane="bottomRight" state="frozen"/>
      <selection pane="bottomRight" activeCell="D363" sqref="D363"/>
      <pageMargins left="0.511811024" right="0.511811024" top="0.78740157499999996" bottom="0.78740157499999996" header="0.31496062000000002" footer="0.31496062000000002"/>
      <pageSetup paperSize="9" orientation="portrait" r:id="rId19"/>
      <autoFilter ref="A1:AI566"/>
    </customSheetView>
    <customSheetView guid="{3C7BF46B-5E9C-4E2F-875F-88B7D60F9EA7}" scale="90" showGridLines="0" showAutoFilter="1" hiddenColumns="1" topLeftCell="K190">
      <selection activeCell="T207" sqref="T207"/>
      <pageMargins left="0.511811024" right="0.511811024" top="0.78740157499999996" bottom="0.78740157499999996" header="0.31496062000000002" footer="0.31496062000000002"/>
      <pageSetup paperSize="9" orientation="portrait" r:id="rId20"/>
      <autoFilter ref="A1:AI566"/>
    </customSheetView>
  </customSheetViews>
  <conditionalFormatting sqref="J1:K1 J3:K1048576">
    <cfRule type="notContainsBlanks" dxfId="2" priority="23">
      <formula>LEN(TRIM(J1))&gt;0</formula>
    </cfRule>
  </conditionalFormatting>
  <conditionalFormatting sqref="D3:D20">
    <cfRule type="duplicateValues" dxfId="1" priority="29"/>
  </conditionalFormatting>
  <pageMargins left="0.511811024" right="0.511811024" top="0.78740157499999996" bottom="0.78740157499999996" header="0.31496062000000002" footer="0.31496062000000002"/>
  <pageSetup paperSize="9" orientation="portrait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"/>
  <sheetViews>
    <sheetView zoomScale="80" zoomScaleNormal="80" workbookViewId="0">
      <selection activeCell="H14" sqref="H14"/>
    </sheetView>
  </sheetViews>
  <sheetFormatPr defaultRowHeight="15" x14ac:dyDescent="0.25"/>
  <cols>
    <col min="1" max="1" width="8.140625" bestFit="1" customWidth="1"/>
    <col min="2" max="2" width="10.5703125" bestFit="1" customWidth="1"/>
    <col min="3" max="3" width="18.7109375" bestFit="1" customWidth="1"/>
    <col min="4" max="4" width="7.140625" bestFit="1" customWidth="1"/>
    <col min="5" max="5" width="23.85546875" bestFit="1" customWidth="1"/>
    <col min="6" max="6" width="20.7109375" bestFit="1" customWidth="1"/>
    <col min="7" max="7" width="3.140625" bestFit="1" customWidth="1"/>
    <col min="8" max="8" width="25.7109375" bestFit="1" customWidth="1"/>
    <col min="9" max="9" width="9.5703125" bestFit="1" customWidth="1"/>
    <col min="10" max="10" width="10" bestFit="1" customWidth="1"/>
    <col min="11" max="12" width="9.5703125" bestFit="1" customWidth="1"/>
    <col min="13" max="13" width="12.28515625" bestFit="1" customWidth="1"/>
    <col min="14" max="14" width="6" bestFit="1" customWidth="1"/>
    <col min="15" max="15" width="5.7109375" bestFit="1" customWidth="1"/>
    <col min="16" max="16" width="4.28515625" bestFit="1" customWidth="1"/>
    <col min="17" max="17" width="3.140625" bestFit="1" customWidth="1"/>
    <col min="18" max="18" width="13.7109375" bestFit="1" customWidth="1"/>
    <col min="19" max="19" width="13.140625" bestFit="1" customWidth="1"/>
    <col min="20" max="21" width="11.28515625" bestFit="1" customWidth="1"/>
    <col min="23" max="24" width="11.28515625" bestFit="1" customWidth="1"/>
    <col min="25" max="25" width="8.7109375" bestFit="1" customWidth="1"/>
    <col min="26" max="26" width="13.140625" bestFit="1" customWidth="1"/>
    <col min="27" max="27" width="10.85546875" bestFit="1" customWidth="1"/>
    <col min="28" max="28" width="10.140625" bestFit="1" customWidth="1"/>
    <col min="29" max="29" width="11.28515625" bestFit="1" customWidth="1"/>
    <col min="30" max="30" width="8.5703125" bestFit="1" customWidth="1"/>
    <col min="31" max="32" width="5.7109375" bestFit="1" customWidth="1"/>
    <col min="33" max="33" width="8" bestFit="1" customWidth="1"/>
    <col min="34" max="34" width="5.7109375" bestFit="1" customWidth="1"/>
    <col min="36" max="36" width="8" bestFit="1" customWidth="1"/>
    <col min="37" max="37" width="11.28515625" bestFit="1" customWidth="1"/>
    <col min="38" max="38" width="11.42578125" bestFit="1" customWidth="1"/>
  </cols>
  <sheetData>
    <row r="1" spans="1:38" s="5" customFormat="1" ht="38.25" customHeight="1" x14ac:dyDescent="0.25">
      <c r="A1" s="10" t="s">
        <v>13</v>
      </c>
      <c r="B1" s="10" t="s">
        <v>168</v>
      </c>
      <c r="C1" s="11" t="s">
        <v>60</v>
      </c>
      <c r="D1" s="20" t="s">
        <v>61</v>
      </c>
      <c r="E1" s="11" t="s">
        <v>56</v>
      </c>
      <c r="F1" s="11" t="s">
        <v>57</v>
      </c>
      <c r="G1" s="11" t="s">
        <v>266</v>
      </c>
      <c r="H1" s="11" t="s">
        <v>174</v>
      </c>
      <c r="I1" s="11" t="s">
        <v>62</v>
      </c>
      <c r="J1" s="11" t="s">
        <v>63</v>
      </c>
      <c r="K1" s="11" t="s">
        <v>49</v>
      </c>
      <c r="L1" s="11" t="s">
        <v>67</v>
      </c>
      <c r="M1" s="12" t="s">
        <v>48</v>
      </c>
      <c r="N1" s="13" t="s">
        <v>47</v>
      </c>
      <c r="O1" s="11" t="s">
        <v>173</v>
      </c>
      <c r="P1" s="11" t="s">
        <v>167</v>
      </c>
      <c r="Q1" s="11" t="s">
        <v>164</v>
      </c>
      <c r="R1" s="19" t="s">
        <v>58</v>
      </c>
      <c r="S1" s="19" t="s">
        <v>3</v>
      </c>
      <c r="T1" s="18" t="s">
        <v>1</v>
      </c>
      <c r="U1" s="18" t="s">
        <v>2</v>
      </c>
      <c r="V1" s="18" t="s">
        <v>135</v>
      </c>
      <c r="W1" s="18" t="s">
        <v>170</v>
      </c>
      <c r="X1" s="19" t="s">
        <v>163</v>
      </c>
      <c r="Y1" s="19" t="s">
        <v>136</v>
      </c>
      <c r="Z1" s="22" t="s">
        <v>137</v>
      </c>
      <c r="AA1" s="11" t="s">
        <v>42</v>
      </c>
      <c r="AB1" s="11" t="s">
        <v>269</v>
      </c>
      <c r="AC1" s="19" t="s">
        <v>65</v>
      </c>
      <c r="AD1" s="11" t="s">
        <v>66</v>
      </c>
      <c r="AE1" s="14" t="s">
        <v>270</v>
      </c>
      <c r="AF1" s="14" t="s">
        <v>271</v>
      </c>
      <c r="AG1" s="14" t="s">
        <v>272</v>
      </c>
      <c r="AH1" s="24" t="s">
        <v>273</v>
      </c>
      <c r="AI1" s="24" t="s">
        <v>135</v>
      </c>
      <c r="AJ1" s="24" t="s">
        <v>175</v>
      </c>
      <c r="AK1" s="24" t="s">
        <v>166</v>
      </c>
      <c r="AL1" s="24" t="s">
        <v>165</v>
      </c>
    </row>
    <row r="2" spans="1:38" s="48" customFormat="1" ht="12.75" x14ac:dyDescent="0.2">
      <c r="A2" s="47" t="str">
        <f>IFERROR(VLOOKUP(VALUE(RIGHT(LEFT(C2,6),2)),'ATA 100'!A:C,3,0),"")</f>
        <v>Tail</v>
      </c>
      <c r="B2" s="47" t="s">
        <v>169</v>
      </c>
      <c r="C2" s="32" t="s">
        <v>147</v>
      </c>
      <c r="D2" s="35" t="s">
        <v>55</v>
      </c>
      <c r="E2" s="32" t="str">
        <f>C2&amp;"-"&amp;D2</f>
        <v>310-55-40-0061-401-606H</v>
      </c>
      <c r="F2" s="15" t="s">
        <v>148</v>
      </c>
      <c r="G2" s="15"/>
      <c r="H2" s="15" t="s">
        <v>171</v>
      </c>
      <c r="I2" s="17">
        <v>20</v>
      </c>
      <c r="J2" s="17">
        <v>80</v>
      </c>
      <c r="K2" s="17">
        <v>0</v>
      </c>
      <c r="L2" s="17">
        <v>5</v>
      </c>
      <c r="M2" s="30"/>
      <c r="N2" s="16"/>
      <c r="O2" s="30"/>
      <c r="P2" s="30"/>
      <c r="Q2" s="30"/>
      <c r="R2" s="31" t="e">
        <f>IF(S2=0,"",IFERROR(S2-20,""))</f>
        <v>#REF!</v>
      </c>
      <c r="S2" s="31" t="e">
        <f>IF(AC2=0,"",IFERROR(AC2-10,""))</f>
        <v>#REF!</v>
      </c>
      <c r="T2" s="34" t="e">
        <f>IF(U2=0,"",IFERROR(U2-I2,""))</f>
        <v>#REF!</v>
      </c>
      <c r="U2" s="34" t="e">
        <f>IF(X2=0,"",IFERROR(X2-J2,""))</f>
        <v>#REF!</v>
      </c>
      <c r="V2" s="34"/>
      <c r="W2" s="34" t="e">
        <f>U2+7</f>
        <v>#REF!</v>
      </c>
      <c r="X2" s="34" t="e">
        <f>IF(Z2=0,"",IFERROR(Z2-(K2+L2),""))</f>
        <v>#REF!</v>
      </c>
      <c r="Y2" s="34"/>
      <c r="Z2" s="23" t="e">
        <f>VLOOKUP(C2,#REF!,14,0)</f>
        <v>#REF!</v>
      </c>
      <c r="AA2" s="49"/>
      <c r="AB2" s="50"/>
      <c r="AC2" s="31" t="e">
        <f>IF(T2=0,"",IFERROR(T2-7,""))</f>
        <v>#REF!</v>
      </c>
      <c r="AD2" s="33"/>
      <c r="AE2" s="21" t="e">
        <f>WEEKNUM(AC2)</f>
        <v>#REF!</v>
      </c>
      <c r="AF2" s="21">
        <f>WEEKNUM(AD2)</f>
        <v>0</v>
      </c>
      <c r="AG2" s="21" t="str">
        <f>IF(AF2=0,"",AE2)</f>
        <v/>
      </c>
      <c r="AH2" s="26" t="e">
        <f>WEEKNUM(U2)</f>
        <v>#REF!</v>
      </c>
      <c r="AI2" s="26">
        <f>WEEKNUM(V2)</f>
        <v>0</v>
      </c>
      <c r="AJ2" s="21" t="str">
        <f>IF(AI2=0,"",AH2)</f>
        <v/>
      </c>
      <c r="AK2" s="26" t="e">
        <f>WEEKNUM(X2)</f>
        <v>#REF!</v>
      </c>
      <c r="AL2" s="26">
        <f>WEEKNUM(Y2)</f>
        <v>0</v>
      </c>
    </row>
    <row r="3" spans="1:38" s="48" customFormat="1" ht="12.75" x14ac:dyDescent="0.2">
      <c r="A3" s="47" t="str">
        <f>IFERROR(VLOOKUP(VALUE(RIGHT(LEFT(C3,6),2)),'ATA 100'!A:C,3,0),"")</f>
        <v>Wing</v>
      </c>
      <c r="B3" s="47" t="s">
        <v>169</v>
      </c>
      <c r="C3" s="32" t="s">
        <v>134</v>
      </c>
      <c r="D3" s="35" t="s">
        <v>55</v>
      </c>
      <c r="E3" s="32" t="str">
        <f>C3&amp;"-"&amp;D3</f>
        <v>310-57-60-0012-501-606H</v>
      </c>
      <c r="F3" s="15" t="s">
        <v>64</v>
      </c>
      <c r="G3" s="15"/>
      <c r="H3" s="15" t="s">
        <v>172</v>
      </c>
      <c r="I3" s="17">
        <v>20</v>
      </c>
      <c r="J3" s="17">
        <v>60</v>
      </c>
      <c r="K3" s="17">
        <v>0</v>
      </c>
      <c r="L3" s="17">
        <v>5</v>
      </c>
      <c r="M3" s="30"/>
      <c r="N3" s="16"/>
      <c r="O3" s="30"/>
      <c r="P3" s="30"/>
      <c r="Q3" s="30"/>
      <c r="R3" s="31" t="e">
        <f>IF(S3=0,"",IFERROR(S3-20,""))</f>
        <v>#REF!</v>
      </c>
      <c r="S3" s="31" t="e">
        <f>IF(AC3=0,"",IFERROR(AC3-10,""))</f>
        <v>#REF!</v>
      </c>
      <c r="T3" s="34" t="e">
        <f>IF(U3=0,"",IFERROR(U3-I3,""))</f>
        <v>#REF!</v>
      </c>
      <c r="U3" s="34" t="e">
        <f>IF(X3=0,"",IFERROR(X3-J3,""))</f>
        <v>#REF!</v>
      </c>
      <c r="V3" s="34"/>
      <c r="W3" s="34" t="e">
        <f>U3+7</f>
        <v>#REF!</v>
      </c>
      <c r="X3" s="34" t="e">
        <f>IF(Z3=0,"",IFERROR(Z3-(K3+L3),""))</f>
        <v>#REF!</v>
      </c>
      <c r="Y3" s="34"/>
      <c r="Z3" s="23" t="e">
        <f>VLOOKUP(C3,#REF!,14,0)</f>
        <v>#REF!</v>
      </c>
      <c r="AA3" s="49"/>
      <c r="AB3" s="50"/>
      <c r="AC3" s="31" t="e">
        <f>IF(T3=0,"",IFERROR(T3-7,""))</f>
        <v>#REF!</v>
      </c>
      <c r="AD3" s="33"/>
      <c r="AE3" s="21" t="e">
        <f>WEEKNUM(AC3)</f>
        <v>#REF!</v>
      </c>
      <c r="AF3" s="21">
        <f>WEEKNUM(AD3)</f>
        <v>0</v>
      </c>
      <c r="AG3" s="21" t="str">
        <f>IF(AF3=0,"",AE3)</f>
        <v/>
      </c>
      <c r="AH3" s="26" t="e">
        <f>WEEKNUM(U3)</f>
        <v>#REF!</v>
      </c>
      <c r="AI3" s="26">
        <f>WEEKNUM(V3)</f>
        <v>0</v>
      </c>
      <c r="AJ3" s="21" t="str">
        <f>IF(AI3=0,"",AH3)</f>
        <v/>
      </c>
      <c r="AK3" s="26" t="e">
        <f>WEEKNUM(X3)</f>
        <v>#REF!</v>
      </c>
      <c r="AL3" s="26">
        <f>WEEKNUM(Y3)</f>
        <v>0</v>
      </c>
    </row>
  </sheetData>
  <customSheetViews>
    <customSheetView guid="{5803BED5-6CC0-4D2F-9CFB-A3E90C1635E7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726426C7-3C17-4B69-A343-BF77EAF9760E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82984D36-E231-418C-B5EA-39C0432758CC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4456E78F-C964-43BE-A41C-4115B3DB2EE6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BB5B7F93-C26C-4683-A6DF-B5DDAD741EA4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A03AB3F3-42D6-44D0-8F91-DC483A10A71D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C3124142-1F82-4BE4-9C56-67788465C3B3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7E51DF8A-D8E7-4A53-8500-CB76E102C8CE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A8E59C96-DAF7-4D31-9ADB-756FB327D52F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1FA1F38F-7478-480E-AE2B-8240040E50DA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290E7659-58D3-402B-A3C2-CF4807305B07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93715026-6CB0-4D73-93D8-4497B40BFA43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9811F7E4-AADA-4D5C-8FE6-444DD85594CA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3F4AA078-2009-49E6-8145-79E7EAECB564}" scale="80" state="hidden">
      <selection activeCell="H14" sqref="H14"/>
      <pageMargins left="0.511811024" right="0.511811024" top="0.78740157499999996" bottom="0.78740157499999996" header="0.31496062000000002" footer="0.31496062000000002"/>
    </customSheetView>
    <customSheetView guid="{3C7BF46B-5E9C-4E2F-875F-88B7D60F9EA7}" scale="80" state="hidden">
      <selection activeCell="H14" sqref="H1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8"/>
  <sheetViews>
    <sheetView showGridLines="0" workbookViewId="0">
      <selection activeCell="I33" sqref="I33"/>
    </sheetView>
  </sheetViews>
  <sheetFormatPr defaultRowHeight="15" x14ac:dyDescent="0.25"/>
  <cols>
    <col min="1" max="1" width="12" style="29" bestFit="1" customWidth="1"/>
    <col min="2" max="2" width="62.140625" style="1" bestFit="1" customWidth="1"/>
    <col min="3" max="3" width="16.28515625" style="3" bestFit="1" customWidth="1"/>
  </cols>
  <sheetData>
    <row r="1" spans="1:4" s="4" customFormat="1" ht="20.25" customHeight="1" x14ac:dyDescent="0.25">
      <c r="A1" s="28" t="s">
        <v>40</v>
      </c>
      <c r="B1" s="2" t="s">
        <v>132</v>
      </c>
      <c r="C1" s="2" t="s">
        <v>41</v>
      </c>
    </row>
    <row r="2" spans="1:4" x14ac:dyDescent="0.25">
      <c r="A2">
        <v>1</v>
      </c>
      <c r="B2" s="27" t="s">
        <v>68</v>
      </c>
      <c r="C2" s="25"/>
      <c r="D2">
        <v>0</v>
      </c>
    </row>
    <row r="3" spans="1:4" x14ac:dyDescent="0.25">
      <c r="A3">
        <v>5</v>
      </c>
      <c r="B3" s="27" t="s">
        <v>69</v>
      </c>
      <c r="C3" s="25"/>
    </row>
    <row r="4" spans="1:4" x14ac:dyDescent="0.25">
      <c r="A4">
        <v>6</v>
      </c>
      <c r="B4" s="27" t="s">
        <v>70</v>
      </c>
      <c r="C4" s="25"/>
    </row>
    <row r="5" spans="1:4" x14ac:dyDescent="0.25">
      <c r="A5">
        <v>7</v>
      </c>
      <c r="B5" s="27" t="s">
        <v>71</v>
      </c>
      <c r="C5" s="25"/>
    </row>
    <row r="6" spans="1:4" x14ac:dyDescent="0.25">
      <c r="A6">
        <v>8</v>
      </c>
      <c r="B6" s="27" t="s">
        <v>26</v>
      </c>
      <c r="C6" s="25"/>
    </row>
    <row r="7" spans="1:4" x14ac:dyDescent="0.25">
      <c r="A7">
        <v>9</v>
      </c>
      <c r="B7" s="27" t="s">
        <v>27</v>
      </c>
      <c r="C7" s="25"/>
    </row>
    <row r="8" spans="1:4" x14ac:dyDescent="0.25">
      <c r="A8">
        <v>10</v>
      </c>
      <c r="B8" s="27" t="s">
        <v>72</v>
      </c>
      <c r="C8" s="25"/>
    </row>
    <row r="9" spans="1:4" x14ac:dyDescent="0.25">
      <c r="A9">
        <v>11</v>
      </c>
      <c r="B9" s="27" t="s">
        <v>73</v>
      </c>
      <c r="C9" s="25"/>
    </row>
    <row r="10" spans="1:4" x14ac:dyDescent="0.25">
      <c r="A10">
        <v>12</v>
      </c>
      <c r="B10" s="27" t="s">
        <v>74</v>
      </c>
      <c r="C10" s="25"/>
    </row>
    <row r="11" spans="1:4" x14ac:dyDescent="0.25">
      <c r="A11">
        <v>18</v>
      </c>
      <c r="B11" s="27" t="s">
        <v>75</v>
      </c>
      <c r="C11" s="25"/>
    </row>
    <row r="12" spans="1:4" x14ac:dyDescent="0.25">
      <c r="A12">
        <v>20</v>
      </c>
      <c r="B12" s="27" t="s">
        <v>76</v>
      </c>
      <c r="C12" s="25"/>
    </row>
    <row r="13" spans="1:4" x14ac:dyDescent="0.25">
      <c r="A13">
        <v>21</v>
      </c>
      <c r="B13" s="27" t="s">
        <v>77</v>
      </c>
      <c r="C13" s="25" t="s">
        <v>52</v>
      </c>
    </row>
    <row r="14" spans="1:4" x14ac:dyDescent="0.25">
      <c r="A14">
        <v>22</v>
      </c>
      <c r="B14" s="27" t="s">
        <v>78</v>
      </c>
      <c r="C14" s="25" t="s">
        <v>52</v>
      </c>
    </row>
    <row r="15" spans="1:4" x14ac:dyDescent="0.25">
      <c r="A15">
        <v>23</v>
      </c>
      <c r="B15" s="27" t="s">
        <v>79</v>
      </c>
      <c r="C15" s="25" t="s">
        <v>52</v>
      </c>
    </row>
    <row r="16" spans="1:4" x14ac:dyDescent="0.25">
      <c r="A16">
        <v>24</v>
      </c>
      <c r="B16" s="27" t="s">
        <v>80</v>
      </c>
      <c r="C16" s="25" t="s">
        <v>52</v>
      </c>
    </row>
    <row r="17" spans="1:3" x14ac:dyDescent="0.25">
      <c r="A17">
        <v>25</v>
      </c>
      <c r="B17" s="27" t="s">
        <v>81</v>
      </c>
      <c r="C17" s="25" t="s">
        <v>52</v>
      </c>
    </row>
    <row r="18" spans="1:3" x14ac:dyDescent="0.25">
      <c r="A18">
        <v>26</v>
      </c>
      <c r="B18" s="27" t="s">
        <v>82</v>
      </c>
      <c r="C18" s="25" t="s">
        <v>52</v>
      </c>
    </row>
    <row r="19" spans="1:3" x14ac:dyDescent="0.25">
      <c r="A19">
        <v>27</v>
      </c>
      <c r="B19" s="27" t="s">
        <v>32</v>
      </c>
      <c r="C19" s="25" t="s">
        <v>52</v>
      </c>
    </row>
    <row r="20" spans="1:3" x14ac:dyDescent="0.25">
      <c r="A20">
        <v>28</v>
      </c>
      <c r="B20" s="27" t="s">
        <v>83</v>
      </c>
      <c r="C20" s="25" t="s">
        <v>52</v>
      </c>
    </row>
    <row r="21" spans="1:3" x14ac:dyDescent="0.25">
      <c r="A21">
        <v>29</v>
      </c>
      <c r="B21" s="27" t="s">
        <v>84</v>
      </c>
      <c r="C21" s="25" t="s">
        <v>52</v>
      </c>
    </row>
    <row r="22" spans="1:3" x14ac:dyDescent="0.25">
      <c r="A22">
        <v>30</v>
      </c>
      <c r="B22" s="27" t="s">
        <v>85</v>
      </c>
      <c r="C22" s="25" t="s">
        <v>52</v>
      </c>
    </row>
    <row r="23" spans="1:3" x14ac:dyDescent="0.25">
      <c r="A23">
        <v>31</v>
      </c>
      <c r="B23" s="27" t="s">
        <v>86</v>
      </c>
      <c r="C23" s="25" t="s">
        <v>52</v>
      </c>
    </row>
    <row r="24" spans="1:3" x14ac:dyDescent="0.25">
      <c r="A24">
        <v>32</v>
      </c>
      <c r="B24" s="27" t="s">
        <v>33</v>
      </c>
      <c r="C24" s="25" t="s">
        <v>54</v>
      </c>
    </row>
    <row r="25" spans="1:3" x14ac:dyDescent="0.25">
      <c r="A25">
        <v>33</v>
      </c>
      <c r="B25" s="27" t="s">
        <v>87</v>
      </c>
      <c r="C25" s="25" t="s">
        <v>52</v>
      </c>
    </row>
    <row r="26" spans="1:3" x14ac:dyDescent="0.25">
      <c r="A26">
        <v>34</v>
      </c>
      <c r="B26" s="27" t="s">
        <v>88</v>
      </c>
      <c r="C26" s="25" t="s">
        <v>52</v>
      </c>
    </row>
    <row r="27" spans="1:3" x14ac:dyDescent="0.25">
      <c r="A27">
        <v>35</v>
      </c>
      <c r="B27" s="27" t="s">
        <v>89</v>
      </c>
      <c r="C27" s="25" t="s">
        <v>52</v>
      </c>
    </row>
    <row r="28" spans="1:3" x14ac:dyDescent="0.25">
      <c r="A28">
        <v>36</v>
      </c>
      <c r="B28" s="27" t="s">
        <v>90</v>
      </c>
      <c r="C28" s="25" t="s">
        <v>52</v>
      </c>
    </row>
    <row r="29" spans="1:3" x14ac:dyDescent="0.25">
      <c r="A29">
        <v>37</v>
      </c>
      <c r="B29" s="27" t="s">
        <v>91</v>
      </c>
      <c r="C29" s="25" t="s">
        <v>52</v>
      </c>
    </row>
    <row r="30" spans="1:3" x14ac:dyDescent="0.25">
      <c r="A30">
        <v>38</v>
      </c>
      <c r="B30" s="27" t="s">
        <v>92</v>
      </c>
      <c r="C30" s="25" t="s">
        <v>52</v>
      </c>
    </row>
    <row r="31" spans="1:3" ht="25.5" x14ac:dyDescent="0.25">
      <c r="A31">
        <v>39</v>
      </c>
      <c r="B31" s="27" t="s">
        <v>93</v>
      </c>
      <c r="C31" s="25" t="s">
        <v>52</v>
      </c>
    </row>
    <row r="32" spans="1:3" x14ac:dyDescent="0.25">
      <c r="A32">
        <v>41</v>
      </c>
      <c r="B32" s="27" t="s">
        <v>94</v>
      </c>
      <c r="C32" s="25" t="s">
        <v>52</v>
      </c>
    </row>
    <row r="33" spans="1:3" x14ac:dyDescent="0.25">
      <c r="A33">
        <v>45</v>
      </c>
      <c r="B33" s="27" t="s">
        <v>95</v>
      </c>
      <c r="C33" s="25" t="s">
        <v>52</v>
      </c>
    </row>
    <row r="34" spans="1:3" x14ac:dyDescent="0.25">
      <c r="A34">
        <v>46</v>
      </c>
      <c r="B34" s="27" t="s">
        <v>96</v>
      </c>
      <c r="C34" s="25" t="s">
        <v>52</v>
      </c>
    </row>
    <row r="35" spans="1:3" x14ac:dyDescent="0.25">
      <c r="A35">
        <v>49</v>
      </c>
      <c r="B35" s="27" t="s">
        <v>97</v>
      </c>
      <c r="C35" s="25" t="s">
        <v>52</v>
      </c>
    </row>
    <row r="36" spans="1:3" x14ac:dyDescent="0.25">
      <c r="A36">
        <v>51</v>
      </c>
      <c r="B36" s="27" t="s">
        <v>98</v>
      </c>
      <c r="C36" s="25" t="s">
        <v>52</v>
      </c>
    </row>
    <row r="37" spans="1:3" x14ac:dyDescent="0.25">
      <c r="A37">
        <v>52</v>
      </c>
      <c r="B37" s="27" t="s">
        <v>99</v>
      </c>
      <c r="C37" s="25" t="s">
        <v>51</v>
      </c>
    </row>
    <row r="38" spans="1:3" x14ac:dyDescent="0.25">
      <c r="A38">
        <v>53</v>
      </c>
      <c r="B38" s="27" t="s">
        <v>100</v>
      </c>
      <c r="C38" s="25" t="s">
        <v>51</v>
      </c>
    </row>
    <row r="39" spans="1:3" x14ac:dyDescent="0.25">
      <c r="A39">
        <v>54</v>
      </c>
      <c r="B39" s="27" t="s">
        <v>101</v>
      </c>
      <c r="C39" s="25" t="s">
        <v>52</v>
      </c>
    </row>
    <row r="40" spans="1:3" x14ac:dyDescent="0.25">
      <c r="A40">
        <v>55</v>
      </c>
      <c r="B40" s="27" t="s">
        <v>102</v>
      </c>
      <c r="C40" s="25" t="s">
        <v>53</v>
      </c>
    </row>
    <row r="41" spans="1:3" x14ac:dyDescent="0.25">
      <c r="A41">
        <v>56</v>
      </c>
      <c r="B41" s="27" t="s">
        <v>103</v>
      </c>
      <c r="C41" s="25" t="s">
        <v>51</v>
      </c>
    </row>
    <row r="42" spans="1:3" x14ac:dyDescent="0.25">
      <c r="A42">
        <v>57</v>
      </c>
      <c r="B42" s="27" t="s">
        <v>104</v>
      </c>
      <c r="C42" s="25" t="s">
        <v>50</v>
      </c>
    </row>
    <row r="43" spans="1:3" x14ac:dyDescent="0.25">
      <c r="A43">
        <v>60</v>
      </c>
      <c r="B43" s="27" t="s">
        <v>105</v>
      </c>
      <c r="C43" s="25" t="s">
        <v>52</v>
      </c>
    </row>
    <row r="44" spans="1:3" x14ac:dyDescent="0.25">
      <c r="A44">
        <v>61</v>
      </c>
      <c r="B44" s="27" t="s">
        <v>106</v>
      </c>
      <c r="C44" s="25" t="s">
        <v>52</v>
      </c>
    </row>
    <row r="45" spans="1:3" x14ac:dyDescent="0.25">
      <c r="A45">
        <v>62</v>
      </c>
      <c r="B45" s="27" t="s">
        <v>107</v>
      </c>
      <c r="C45" s="25" t="s">
        <v>52</v>
      </c>
    </row>
    <row r="46" spans="1:3" x14ac:dyDescent="0.25">
      <c r="A46">
        <v>63</v>
      </c>
      <c r="B46" s="27" t="s">
        <v>108</v>
      </c>
      <c r="C46" s="25" t="s">
        <v>52</v>
      </c>
    </row>
    <row r="47" spans="1:3" x14ac:dyDescent="0.25">
      <c r="A47">
        <v>64</v>
      </c>
      <c r="B47" s="27" t="s">
        <v>109</v>
      </c>
      <c r="C47" s="25" t="s">
        <v>52</v>
      </c>
    </row>
    <row r="48" spans="1:3" x14ac:dyDescent="0.25">
      <c r="A48">
        <v>65</v>
      </c>
      <c r="B48" s="27" t="s">
        <v>110</v>
      </c>
      <c r="C48" s="25" t="s">
        <v>52</v>
      </c>
    </row>
    <row r="49" spans="1:3" x14ac:dyDescent="0.25">
      <c r="A49">
        <v>66</v>
      </c>
      <c r="B49" s="27" t="s">
        <v>111</v>
      </c>
      <c r="C49" s="25" t="s">
        <v>52</v>
      </c>
    </row>
    <row r="50" spans="1:3" x14ac:dyDescent="0.25">
      <c r="A50">
        <v>67</v>
      </c>
      <c r="B50" s="27" t="s">
        <v>112</v>
      </c>
      <c r="C50" s="25" t="s">
        <v>52</v>
      </c>
    </row>
    <row r="51" spans="1:3" x14ac:dyDescent="0.25">
      <c r="A51">
        <v>70</v>
      </c>
      <c r="B51" s="27" t="s">
        <v>113</v>
      </c>
      <c r="C51" s="25" t="s">
        <v>52</v>
      </c>
    </row>
    <row r="52" spans="1:3" x14ac:dyDescent="0.25">
      <c r="A52">
        <v>71</v>
      </c>
      <c r="B52" s="27" t="s">
        <v>114</v>
      </c>
      <c r="C52" s="25" t="s">
        <v>52</v>
      </c>
    </row>
    <row r="53" spans="1:3" x14ac:dyDescent="0.25">
      <c r="A53">
        <v>72</v>
      </c>
      <c r="B53" s="27" t="s">
        <v>115</v>
      </c>
      <c r="C53" s="25" t="s">
        <v>52</v>
      </c>
    </row>
    <row r="54" spans="1:3" x14ac:dyDescent="0.25">
      <c r="A54" t="s">
        <v>116</v>
      </c>
      <c r="B54" s="27" t="s">
        <v>117</v>
      </c>
      <c r="C54" s="25" t="s">
        <v>52</v>
      </c>
    </row>
    <row r="55" spans="1:3" x14ac:dyDescent="0.25">
      <c r="A55" t="s">
        <v>118</v>
      </c>
      <c r="B55" s="27" t="s">
        <v>119</v>
      </c>
      <c r="C55" s="25" t="s">
        <v>52</v>
      </c>
    </row>
    <row r="56" spans="1:3" x14ac:dyDescent="0.25">
      <c r="A56">
        <v>73</v>
      </c>
      <c r="B56" s="27" t="s">
        <v>120</v>
      </c>
      <c r="C56" s="25" t="s">
        <v>52</v>
      </c>
    </row>
    <row r="57" spans="1:3" x14ac:dyDescent="0.25">
      <c r="A57">
        <v>74</v>
      </c>
      <c r="B57" s="27" t="s">
        <v>121</v>
      </c>
      <c r="C57" s="25" t="s">
        <v>52</v>
      </c>
    </row>
    <row r="58" spans="1:3" x14ac:dyDescent="0.25">
      <c r="A58">
        <v>75</v>
      </c>
      <c r="B58" s="27" t="s">
        <v>25</v>
      </c>
      <c r="C58" s="25" t="s">
        <v>52</v>
      </c>
    </row>
    <row r="59" spans="1:3" x14ac:dyDescent="0.25">
      <c r="A59">
        <v>76</v>
      </c>
      <c r="B59" s="27" t="s">
        <v>122</v>
      </c>
      <c r="C59" s="25" t="s">
        <v>52</v>
      </c>
    </row>
    <row r="60" spans="1:3" x14ac:dyDescent="0.25">
      <c r="A60">
        <v>77</v>
      </c>
      <c r="B60" s="27" t="s">
        <v>123</v>
      </c>
      <c r="C60" s="25" t="s">
        <v>52</v>
      </c>
    </row>
    <row r="61" spans="1:3" x14ac:dyDescent="0.25">
      <c r="A61">
        <v>78</v>
      </c>
      <c r="B61" s="27" t="s">
        <v>124</v>
      </c>
      <c r="C61" s="25" t="s">
        <v>52</v>
      </c>
    </row>
    <row r="62" spans="1:3" x14ac:dyDescent="0.25">
      <c r="A62">
        <v>79</v>
      </c>
      <c r="B62" s="27" t="s">
        <v>125</v>
      </c>
      <c r="C62" s="25" t="s">
        <v>52</v>
      </c>
    </row>
    <row r="63" spans="1:3" x14ac:dyDescent="0.25">
      <c r="A63">
        <v>80</v>
      </c>
      <c r="B63" s="27" t="s">
        <v>126</v>
      </c>
      <c r="C63" s="25" t="s">
        <v>52</v>
      </c>
    </row>
    <row r="64" spans="1:3" x14ac:dyDescent="0.25">
      <c r="A64">
        <v>81</v>
      </c>
      <c r="B64" s="27" t="s">
        <v>127</v>
      </c>
      <c r="C64" s="25" t="s">
        <v>52</v>
      </c>
    </row>
    <row r="65" spans="1:3" x14ac:dyDescent="0.25">
      <c r="A65">
        <v>82</v>
      </c>
      <c r="B65" s="27" t="s">
        <v>128</v>
      </c>
      <c r="C65" s="25" t="s">
        <v>52</v>
      </c>
    </row>
    <row r="66" spans="1:3" x14ac:dyDescent="0.25">
      <c r="A66">
        <v>83</v>
      </c>
      <c r="B66" s="27" t="s">
        <v>129</v>
      </c>
      <c r="C66" s="25" t="s">
        <v>52</v>
      </c>
    </row>
    <row r="67" spans="1:3" x14ac:dyDescent="0.25">
      <c r="A67">
        <v>84</v>
      </c>
      <c r="B67" s="27" t="s">
        <v>130</v>
      </c>
      <c r="C67" s="25" t="s">
        <v>52</v>
      </c>
    </row>
    <row r="68" spans="1:3" x14ac:dyDescent="0.25">
      <c r="A68">
        <v>91</v>
      </c>
      <c r="B68" s="27" t="s">
        <v>131</v>
      </c>
      <c r="C68" s="25"/>
    </row>
  </sheetData>
  <customSheetViews>
    <customSheetView guid="{5803BED5-6CC0-4D2F-9CFB-A3E90C1635E7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726426C7-3C17-4B69-A343-BF77EAF9760E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2"/>
    </customSheetView>
    <customSheetView guid="{82984D36-E231-418C-B5EA-39C0432758CC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3"/>
    </customSheetView>
    <customSheetView guid="{4456E78F-C964-43BE-A41C-4115B3DB2EE6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BB5B7F93-C26C-4683-A6DF-B5DDAD741EA4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5"/>
    </customSheetView>
    <customSheetView guid="{A03AB3F3-42D6-44D0-8F91-DC483A10A71D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6"/>
    </customSheetView>
    <customSheetView guid="{C3124142-1F82-4BE4-9C56-67788465C3B3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7"/>
    </customSheetView>
    <customSheetView guid="{683011F5-E6E0-4508-8840-06FA4B7C0A4D}" showGridLines="0">
      <selection activeCell="D10" sqref="D10"/>
      <pageMargins left="0.511811024" right="0.511811024" top="0.78740157499999996" bottom="0.78740157499999996" header="0.31496062000000002" footer="0.31496062000000002"/>
      <pageSetup paperSize="9" orientation="portrait" r:id="rId8"/>
    </customSheetView>
    <customSheetView guid="{C71A478A-0132-4C9E-808B-CFA5316F0BA2}" showGridLines="0">
      <selection activeCell="D10" sqref="D10"/>
      <pageMargins left="0.511811024" right="0.511811024" top="0.78740157499999996" bottom="0.78740157499999996" header="0.31496062000000002" footer="0.31496062000000002"/>
      <pageSetup paperSize="9" orientation="portrait" r:id="rId9"/>
    </customSheetView>
    <customSheetView guid="{EF42093D-0081-4990-940E-0217E14C316C}" showGridLines="0">
      <selection activeCell="D10" sqref="D10"/>
      <pageMargins left="0.511811024" right="0.511811024" top="0.78740157499999996" bottom="0.78740157499999996" header="0.31496062000000002" footer="0.31496062000000002"/>
      <pageSetup paperSize="9" orientation="portrait" r:id="rId10"/>
    </customSheetView>
    <customSheetView guid="{1BBF469C-D5A3-41FE-9867-4AB65290C628}" showGridLines="0">
      <selection activeCell="D10" sqref="D10"/>
      <pageMargins left="0.511811024" right="0.511811024" top="0.78740157499999996" bottom="0.78740157499999996" header="0.31496062000000002" footer="0.31496062000000002"/>
      <pageSetup paperSize="9" orientation="portrait" r:id="rId11"/>
    </customSheetView>
    <customSheetView guid="{1C4C56A9-3894-4202-AA01-E7D7E09921C5}" showGridLines="0">
      <selection activeCell="D10" sqref="D10"/>
      <pageMargins left="0.511811024" right="0.511811024" top="0.78740157499999996" bottom="0.78740157499999996" header="0.31496062000000002" footer="0.31496062000000002"/>
      <pageSetup paperSize="9" orientation="portrait" r:id="rId12"/>
    </customSheetView>
    <customSheetView guid="{7E51DF8A-D8E7-4A53-8500-CB76E102C8CE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3"/>
    </customSheetView>
    <customSheetView guid="{A8E59C96-DAF7-4D31-9ADB-756FB327D52F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4"/>
    </customSheetView>
    <customSheetView guid="{1FA1F38F-7478-480E-AE2B-8240040E50DA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5"/>
    </customSheetView>
    <customSheetView guid="{290E7659-58D3-402B-A3C2-CF4807305B07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6"/>
    </customSheetView>
    <customSheetView guid="{93715026-6CB0-4D73-93D8-4497B40BFA43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7"/>
    </customSheetView>
    <customSheetView guid="{9811F7E4-AADA-4D5C-8FE6-444DD85594CA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8"/>
    </customSheetView>
    <customSheetView guid="{3F4AA078-2009-49E6-8145-79E7EAECB564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19"/>
    </customSheetView>
    <customSheetView guid="{3C7BF46B-5E9C-4E2F-875F-88B7D60F9EA7}" showGridLines="0" state="hidden">
      <selection activeCell="I33" sqref="I33"/>
      <pageMargins left="0.511811024" right="0.511811024" top="0.78740157499999996" bottom="0.78740157499999996" header="0.31496062000000002" footer="0.31496062000000002"/>
      <pageSetup paperSize="9" orientation="portrait" r:id="rId20"/>
    </customSheetView>
  </customSheetViews>
  <pageMargins left="0.511811024" right="0.511811024" top="0.78740157499999996" bottom="0.78740157499999996" header="0.31496062000000002" footer="0.31496062000000002"/>
  <pageSetup paperSize="9" orientation="portrait" r:id="rId21"/>
  <legacy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1" sqref="C11"/>
    </sheetView>
  </sheetViews>
  <sheetFormatPr defaultRowHeight="15" x14ac:dyDescent="0.25"/>
  <cols>
    <col min="1" max="1" width="23" bestFit="1" customWidth="1"/>
    <col min="2" max="2" width="7.28515625" bestFit="1" customWidth="1"/>
    <col min="3" max="3" width="67.140625" bestFit="1" customWidth="1"/>
  </cols>
  <sheetData>
    <row r="1" spans="1:3" ht="15.75" thickBot="1" x14ac:dyDescent="0.3">
      <c r="A1" s="37" t="s">
        <v>176</v>
      </c>
      <c r="B1" s="38" t="s">
        <v>177</v>
      </c>
      <c r="C1" s="38" t="s">
        <v>178</v>
      </c>
    </row>
    <row r="2" spans="1:3" ht="15.75" thickBot="1" x14ac:dyDescent="0.3">
      <c r="A2" s="39" t="s">
        <v>179</v>
      </c>
      <c r="B2" s="40" t="s">
        <v>180</v>
      </c>
      <c r="C2" s="41" t="s">
        <v>181</v>
      </c>
    </row>
    <row r="3" spans="1:3" ht="15.75" thickBot="1" x14ac:dyDescent="0.3">
      <c r="A3" s="42"/>
      <c r="B3" s="40" t="s">
        <v>182</v>
      </c>
      <c r="C3" s="41" t="s">
        <v>183</v>
      </c>
    </row>
    <row r="4" spans="1:3" ht="15.75" thickBot="1" x14ac:dyDescent="0.3">
      <c r="A4" s="42"/>
      <c r="B4" s="40" t="s">
        <v>184</v>
      </c>
      <c r="C4" s="41" t="s">
        <v>185</v>
      </c>
    </row>
    <row r="5" spans="1:3" ht="15.75" thickBot="1" x14ac:dyDescent="0.3">
      <c r="A5" s="42"/>
      <c r="B5" s="40" t="s">
        <v>186</v>
      </c>
      <c r="C5" s="41" t="s">
        <v>187</v>
      </c>
    </row>
    <row r="6" spans="1:3" ht="15.75" thickBot="1" x14ac:dyDescent="0.3">
      <c r="A6" s="43"/>
      <c r="B6" s="40" t="s">
        <v>188</v>
      </c>
      <c r="C6" s="41" t="s">
        <v>189</v>
      </c>
    </row>
    <row r="7" spans="1:3" ht="15.75" thickBot="1" x14ac:dyDescent="0.3">
      <c r="A7" s="39" t="s">
        <v>190</v>
      </c>
      <c r="B7" s="40" t="s">
        <v>191</v>
      </c>
      <c r="C7" s="41" t="s">
        <v>192</v>
      </c>
    </row>
    <row r="8" spans="1:3" ht="15.75" thickBot="1" x14ac:dyDescent="0.3">
      <c r="A8" s="42"/>
      <c r="B8" s="40" t="s">
        <v>193</v>
      </c>
      <c r="C8" s="41" t="s">
        <v>194</v>
      </c>
    </row>
    <row r="9" spans="1:3" ht="15.75" thickBot="1" x14ac:dyDescent="0.3">
      <c r="A9" s="42"/>
      <c r="B9" s="40" t="s">
        <v>195</v>
      </c>
      <c r="C9" s="41" t="s">
        <v>196</v>
      </c>
    </row>
    <row r="10" spans="1:3" ht="15.75" thickBot="1" x14ac:dyDescent="0.3">
      <c r="A10" s="42"/>
      <c r="B10" s="40" t="s">
        <v>197</v>
      </c>
      <c r="C10" s="41" t="s">
        <v>198</v>
      </c>
    </row>
    <row r="11" spans="1:3" ht="15.75" thickBot="1" x14ac:dyDescent="0.3">
      <c r="A11" s="42"/>
      <c r="B11" s="40" t="s">
        <v>199</v>
      </c>
      <c r="C11" s="41" t="s">
        <v>200</v>
      </c>
    </row>
    <row r="12" spans="1:3" ht="15.75" thickBot="1" x14ac:dyDescent="0.3">
      <c r="A12" s="43"/>
      <c r="B12" s="40" t="s">
        <v>201</v>
      </c>
      <c r="C12" s="41" t="s">
        <v>202</v>
      </c>
    </row>
    <row r="13" spans="1:3" ht="15.75" thickBot="1" x14ac:dyDescent="0.3">
      <c r="A13" s="39" t="s">
        <v>203</v>
      </c>
      <c r="B13" s="40" t="s">
        <v>204</v>
      </c>
      <c r="C13" s="41" t="s">
        <v>205</v>
      </c>
    </row>
    <row r="14" spans="1:3" ht="15.75" thickBot="1" x14ac:dyDescent="0.3">
      <c r="A14" s="42"/>
      <c r="B14" s="40" t="s">
        <v>206</v>
      </c>
      <c r="C14" s="41" t="s">
        <v>207</v>
      </c>
    </row>
    <row r="15" spans="1:3" ht="15.75" thickBot="1" x14ac:dyDescent="0.3">
      <c r="A15" s="42"/>
      <c r="B15" s="40" t="s">
        <v>208</v>
      </c>
      <c r="C15" s="44" t="s">
        <v>209</v>
      </c>
    </row>
    <row r="16" spans="1:3" ht="15.75" thickBot="1" x14ac:dyDescent="0.3">
      <c r="A16" s="42"/>
      <c r="B16" s="40" t="s">
        <v>210</v>
      </c>
      <c r="C16" s="41" t="s">
        <v>211</v>
      </c>
    </row>
    <row r="17" spans="1:3" ht="15.75" thickBot="1" x14ac:dyDescent="0.3">
      <c r="A17" s="42"/>
      <c r="B17" s="40" t="s">
        <v>212</v>
      </c>
      <c r="C17" s="41" t="s">
        <v>213</v>
      </c>
    </row>
    <row r="18" spans="1:3" ht="15.75" thickBot="1" x14ac:dyDescent="0.3">
      <c r="A18" s="42"/>
      <c r="B18" s="40" t="s">
        <v>214</v>
      </c>
      <c r="C18" s="41" t="s">
        <v>215</v>
      </c>
    </row>
    <row r="19" spans="1:3" ht="15.75" thickBot="1" x14ac:dyDescent="0.3">
      <c r="A19" s="42"/>
      <c r="B19" s="40" t="s">
        <v>216</v>
      </c>
      <c r="C19" s="41" t="s">
        <v>217</v>
      </c>
    </row>
    <row r="20" spans="1:3" ht="15.75" thickBot="1" x14ac:dyDescent="0.3">
      <c r="A20" s="42"/>
      <c r="B20" s="40" t="s">
        <v>218</v>
      </c>
      <c r="C20" s="41" t="s">
        <v>219</v>
      </c>
    </row>
    <row r="21" spans="1:3" ht="15.75" thickBot="1" x14ac:dyDescent="0.3">
      <c r="A21" s="43"/>
      <c r="B21" s="40" t="s">
        <v>220</v>
      </c>
      <c r="C21" s="41" t="s">
        <v>221</v>
      </c>
    </row>
    <row r="22" spans="1:3" ht="15.75" thickBot="1" x14ac:dyDescent="0.3">
      <c r="A22" s="43" t="s">
        <v>222</v>
      </c>
      <c r="B22" s="40" t="s">
        <v>223</v>
      </c>
      <c r="C22" s="41" t="s">
        <v>224</v>
      </c>
    </row>
    <row r="23" spans="1:3" ht="15.75" thickBot="1" x14ac:dyDescent="0.3">
      <c r="A23" s="39" t="s">
        <v>225</v>
      </c>
      <c r="B23" s="40" t="s">
        <v>226</v>
      </c>
      <c r="C23" s="41" t="s">
        <v>227</v>
      </c>
    </row>
    <row r="24" spans="1:3" ht="15.75" thickBot="1" x14ac:dyDescent="0.3">
      <c r="A24" s="42"/>
      <c r="B24" s="40" t="s">
        <v>228</v>
      </c>
      <c r="C24" s="41" t="s">
        <v>229</v>
      </c>
    </row>
    <row r="25" spans="1:3" ht="15.75" thickBot="1" x14ac:dyDescent="0.3">
      <c r="A25" s="42"/>
      <c r="B25" s="40" t="s">
        <v>230</v>
      </c>
      <c r="C25" s="41" t="s">
        <v>231</v>
      </c>
    </row>
    <row r="26" spans="1:3" ht="15.75" thickBot="1" x14ac:dyDescent="0.3">
      <c r="A26" s="43"/>
      <c r="B26" s="40" t="s">
        <v>232</v>
      </c>
      <c r="C26" s="41" t="s">
        <v>233</v>
      </c>
    </row>
    <row r="27" spans="1:3" ht="15.75" thickBot="1" x14ac:dyDescent="0.3">
      <c r="A27" s="39" t="s">
        <v>234</v>
      </c>
      <c r="B27" s="45" t="s">
        <v>235</v>
      </c>
      <c r="C27" s="46" t="s">
        <v>236</v>
      </c>
    </row>
    <row r="28" spans="1:3" ht="15.75" thickBot="1" x14ac:dyDescent="0.3">
      <c r="A28" s="42"/>
      <c r="B28" s="45" t="s">
        <v>237</v>
      </c>
      <c r="C28" s="41" t="s">
        <v>238</v>
      </c>
    </row>
    <row r="29" spans="1:3" ht="15.75" thickBot="1" x14ac:dyDescent="0.3">
      <c r="A29" s="42"/>
      <c r="B29" s="45" t="s">
        <v>239</v>
      </c>
      <c r="C29" s="41" t="s">
        <v>240</v>
      </c>
    </row>
    <row r="30" spans="1:3" ht="15.75" thickBot="1" x14ac:dyDescent="0.3">
      <c r="A30" s="43"/>
      <c r="B30" s="45" t="s">
        <v>241</v>
      </c>
      <c r="C30" s="41" t="s">
        <v>242</v>
      </c>
    </row>
    <row r="31" spans="1:3" ht="15.75" thickBot="1" x14ac:dyDescent="0.3">
      <c r="A31" s="39" t="s">
        <v>243</v>
      </c>
      <c r="B31" s="40" t="s">
        <v>244</v>
      </c>
      <c r="C31" s="41" t="s">
        <v>245</v>
      </c>
    </row>
    <row r="32" spans="1:3" ht="15.75" thickBot="1" x14ac:dyDescent="0.3">
      <c r="A32" s="42"/>
      <c r="B32" s="40" t="s">
        <v>246</v>
      </c>
      <c r="C32" s="41" t="s">
        <v>247</v>
      </c>
    </row>
    <row r="33" spans="1:3" ht="30.75" thickBot="1" x14ac:dyDescent="0.3">
      <c r="A33" s="42"/>
      <c r="B33" s="40" t="s">
        <v>248</v>
      </c>
      <c r="C33" s="44" t="s">
        <v>249</v>
      </c>
    </row>
    <row r="34" spans="1:3" ht="15.75" thickBot="1" x14ac:dyDescent="0.3">
      <c r="A34" s="42"/>
      <c r="B34" s="40" t="s">
        <v>250</v>
      </c>
      <c r="C34" s="41" t="s">
        <v>251</v>
      </c>
    </row>
    <row r="35" spans="1:3" ht="15.75" thickBot="1" x14ac:dyDescent="0.3">
      <c r="A35" s="42"/>
      <c r="B35" s="40" t="s">
        <v>252</v>
      </c>
      <c r="C35" s="41" t="s">
        <v>253</v>
      </c>
    </row>
    <row r="36" spans="1:3" ht="15.75" thickBot="1" x14ac:dyDescent="0.3">
      <c r="A36" s="42"/>
      <c r="B36" s="40" t="s">
        <v>254</v>
      </c>
      <c r="C36" s="41" t="s">
        <v>255</v>
      </c>
    </row>
    <row r="37" spans="1:3" ht="15.75" thickBot="1" x14ac:dyDescent="0.3">
      <c r="A37" s="42"/>
      <c r="B37" s="40" t="s">
        <v>256</v>
      </c>
      <c r="C37" s="41" t="s">
        <v>257</v>
      </c>
    </row>
    <row r="38" spans="1:3" ht="15.75" thickBot="1" x14ac:dyDescent="0.3">
      <c r="A38" s="43"/>
      <c r="B38" s="40" t="s">
        <v>258</v>
      </c>
      <c r="C38" s="41" t="s">
        <v>259</v>
      </c>
    </row>
    <row r="39" spans="1:3" ht="15.75" thickBot="1" x14ac:dyDescent="0.3">
      <c r="A39" s="39" t="s">
        <v>260</v>
      </c>
      <c r="B39" s="40" t="s">
        <v>261</v>
      </c>
      <c r="C39" s="41" t="s">
        <v>262</v>
      </c>
    </row>
    <row r="40" spans="1:3" ht="15.75" thickBot="1" x14ac:dyDescent="0.3">
      <c r="A40" s="43"/>
      <c r="B40" s="40" t="s">
        <v>263</v>
      </c>
      <c r="C40" s="41" t="s">
        <v>264</v>
      </c>
    </row>
  </sheetData>
  <customSheetViews>
    <customSheetView guid="{5803BED5-6CC0-4D2F-9CFB-A3E90C1635E7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726426C7-3C17-4B69-A343-BF77EAF9760E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82984D36-E231-418C-B5EA-39C0432758CC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4456E78F-C964-43BE-A41C-4115B3DB2EE6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BB5B7F93-C26C-4683-A6DF-B5DDAD741EA4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A03AB3F3-42D6-44D0-8F91-DC483A10A71D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C3124142-1F82-4BE4-9C56-67788465C3B3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683011F5-E6E0-4508-8840-06FA4B7C0A4D}">
      <selection activeCell="C14" sqref="C14"/>
      <pageMargins left="0.511811024" right="0.511811024" top="0.78740157499999996" bottom="0.78740157499999996" header="0.31496062000000002" footer="0.31496062000000002"/>
    </customSheetView>
    <customSheetView guid="{C71A478A-0132-4C9E-808B-CFA5316F0BA2}">
      <selection activeCell="C14" sqref="C14"/>
      <pageMargins left="0.511811024" right="0.511811024" top="0.78740157499999996" bottom="0.78740157499999996" header="0.31496062000000002" footer="0.31496062000000002"/>
    </customSheetView>
    <customSheetView guid="{EF42093D-0081-4990-940E-0217E14C316C}">
      <selection activeCell="C14" sqref="C14"/>
      <pageMargins left="0.511811024" right="0.511811024" top="0.78740157499999996" bottom="0.78740157499999996" header="0.31496062000000002" footer="0.31496062000000002"/>
    </customSheetView>
    <customSheetView guid="{1C4C56A9-3894-4202-AA01-E7D7E09921C5}">
      <selection activeCell="C14" sqref="C14"/>
      <pageMargins left="0.511811024" right="0.511811024" top="0.78740157499999996" bottom="0.78740157499999996" header="0.31496062000000002" footer="0.31496062000000002"/>
    </customSheetView>
    <customSheetView guid="{7E51DF8A-D8E7-4A53-8500-CB76E102C8CE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A8E59C96-DAF7-4D31-9ADB-756FB327D52F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1FA1F38F-7478-480E-AE2B-8240040E50DA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290E7659-58D3-402B-A3C2-CF4807305B07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93715026-6CB0-4D73-93D8-4497B40BFA43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9811F7E4-AADA-4D5C-8FE6-444DD85594CA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3F4AA078-2009-49E6-8145-79E7EAECB564}" state="hidden">
      <selection activeCell="C11" sqref="C11"/>
      <pageMargins left="0.511811024" right="0.511811024" top="0.78740157499999996" bottom="0.78740157499999996" header="0.31496062000000002" footer="0.31496062000000002"/>
    </customSheetView>
    <customSheetView guid="{3C7BF46B-5E9C-4E2F-875F-88B7D60F9EA7}" state="hidden">
      <selection activeCell="C11" sqref="C1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showGridLines="0" tabSelected="1" zoomScale="80" zoomScaleNormal="115" workbookViewId="0">
      <selection activeCell="H3" sqref="H3"/>
    </sheetView>
  </sheetViews>
  <sheetFormatPr defaultColWidth="9.140625" defaultRowHeight="12.75" x14ac:dyDescent="0.2"/>
  <cols>
    <col min="1" max="1" width="12.140625" style="53" customWidth="1"/>
    <col min="2" max="2" width="18.7109375" style="9" customWidth="1"/>
    <col min="3" max="3" width="9.28515625" style="36" customWidth="1"/>
    <col min="4" max="4" width="27.85546875" style="9" bestFit="1" customWidth="1"/>
    <col min="5" max="5" width="12.140625" style="8" bestFit="1" customWidth="1"/>
    <col min="6" max="6" width="46.7109375" style="51" bestFit="1" customWidth="1"/>
    <col min="7" max="7" width="16.42578125" style="8" bestFit="1" customWidth="1"/>
    <col min="8" max="11" width="11.28515625" style="7" customWidth="1"/>
    <col min="12" max="12" width="17.85546875" style="7" bestFit="1" customWidth="1"/>
    <col min="13" max="14" width="14.42578125" style="7" customWidth="1"/>
    <col min="15" max="15" width="13.85546875" style="7" customWidth="1"/>
    <col min="16" max="16" width="16.5703125" style="9" bestFit="1" customWidth="1"/>
    <col min="17" max="18" width="11.28515625" style="6" customWidth="1"/>
    <col min="19" max="16384" width="9.140625" style="48"/>
  </cols>
  <sheetData>
    <row r="1" spans="1:18" x14ac:dyDescent="0.2">
      <c r="A1" s="54"/>
      <c r="B1" s="6"/>
      <c r="C1" s="8"/>
      <c r="D1" s="8"/>
      <c r="F1" s="9"/>
      <c r="G1" s="6"/>
      <c r="H1" s="101"/>
      <c r="I1" s="101"/>
      <c r="J1" s="101"/>
      <c r="K1" s="101"/>
      <c r="N1" s="8"/>
      <c r="O1" s="8"/>
      <c r="P1" s="48"/>
      <c r="Q1" s="48"/>
      <c r="R1" s="48"/>
    </row>
    <row r="2" spans="1:18" s="105" customFormat="1" ht="25.5" x14ac:dyDescent="0.25">
      <c r="A2" s="107" t="s">
        <v>379</v>
      </c>
      <c r="B2" s="107" t="s">
        <v>379</v>
      </c>
      <c r="C2" s="107" t="s">
        <v>379</v>
      </c>
      <c r="D2" s="109" t="s">
        <v>380</v>
      </c>
      <c r="E2" s="107" t="s">
        <v>379</v>
      </c>
      <c r="F2" s="109" t="s">
        <v>381</v>
      </c>
      <c r="G2" s="107" t="s">
        <v>379</v>
      </c>
      <c r="H2" s="107" t="s">
        <v>379</v>
      </c>
      <c r="I2" s="107" t="s">
        <v>379</v>
      </c>
      <c r="J2" s="107" t="s">
        <v>379</v>
      </c>
      <c r="K2" s="107" t="s">
        <v>379</v>
      </c>
      <c r="L2" s="107" t="s">
        <v>379</v>
      </c>
      <c r="M2" s="107" t="s">
        <v>379</v>
      </c>
      <c r="N2" s="109" t="s">
        <v>385</v>
      </c>
      <c r="O2" s="109" t="s">
        <v>378</v>
      </c>
      <c r="P2" s="109" t="s">
        <v>386</v>
      </c>
      <c r="Q2" s="109" t="s">
        <v>386</v>
      </c>
      <c r="R2" s="109" t="s">
        <v>386</v>
      </c>
    </row>
    <row r="3" spans="1:18" s="5" customFormat="1" ht="25.5" x14ac:dyDescent="0.25">
      <c r="A3" s="110" t="s">
        <v>377</v>
      </c>
      <c r="B3" s="72" t="s">
        <v>60</v>
      </c>
      <c r="C3" s="87" t="s">
        <v>61</v>
      </c>
      <c r="D3" s="88" t="s">
        <v>353</v>
      </c>
      <c r="E3" s="72" t="s">
        <v>387</v>
      </c>
      <c r="F3" s="72" t="s">
        <v>355</v>
      </c>
      <c r="G3" s="72" t="s">
        <v>164</v>
      </c>
      <c r="H3" s="78" t="s">
        <v>1</v>
      </c>
      <c r="I3" s="78" t="s">
        <v>2</v>
      </c>
      <c r="J3" s="78" t="s">
        <v>170</v>
      </c>
      <c r="K3" s="78" t="s">
        <v>324</v>
      </c>
      <c r="L3" s="56" t="s">
        <v>384</v>
      </c>
      <c r="M3" s="55" t="s">
        <v>333</v>
      </c>
      <c r="N3" s="55" t="s">
        <v>136</v>
      </c>
      <c r="O3" s="78" t="s">
        <v>286</v>
      </c>
      <c r="P3" s="72" t="s">
        <v>42</v>
      </c>
      <c r="Q3" s="111" t="s">
        <v>141</v>
      </c>
      <c r="R3" s="111" t="s">
        <v>354</v>
      </c>
    </row>
    <row r="4" spans="1:18" ht="12.75" customHeight="1" x14ac:dyDescent="0.2">
      <c r="A4" s="73" t="s">
        <v>53</v>
      </c>
      <c r="B4" s="60" t="s">
        <v>38</v>
      </c>
      <c r="C4" s="74" t="s">
        <v>61</v>
      </c>
      <c r="D4" s="60" t="s">
        <v>336</v>
      </c>
      <c r="E4" s="59" t="s">
        <v>388</v>
      </c>
      <c r="F4" s="60" t="s">
        <v>23</v>
      </c>
      <c r="G4" s="80" t="s">
        <v>339</v>
      </c>
      <c r="H4" s="97" t="s">
        <v>266</v>
      </c>
      <c r="I4" s="97" t="s">
        <v>266</v>
      </c>
      <c r="J4" s="97" t="s">
        <v>266</v>
      </c>
      <c r="K4" s="62" t="s">
        <v>266</v>
      </c>
      <c r="L4" s="79"/>
      <c r="M4" s="62">
        <v>42704</v>
      </c>
      <c r="N4" s="62">
        <v>42706</v>
      </c>
      <c r="O4" s="67" t="s">
        <v>323</v>
      </c>
      <c r="P4" s="63" t="s">
        <v>43</v>
      </c>
      <c r="Q4" s="69">
        <v>1058</v>
      </c>
      <c r="R4" s="69">
        <v>1058</v>
      </c>
    </row>
    <row r="5" spans="1:18" ht="12.75" customHeight="1" x14ac:dyDescent="0.2">
      <c r="A5" s="73" t="s">
        <v>53</v>
      </c>
      <c r="B5" s="60" t="s">
        <v>28</v>
      </c>
      <c r="C5" s="74" t="s">
        <v>44</v>
      </c>
      <c r="D5" s="60" t="s">
        <v>317</v>
      </c>
      <c r="E5" s="59" t="s">
        <v>388</v>
      </c>
      <c r="F5" s="60" t="s">
        <v>29</v>
      </c>
      <c r="G5" s="85" t="s">
        <v>342</v>
      </c>
      <c r="H5" s="97" t="s">
        <v>266</v>
      </c>
      <c r="I5" s="97" t="s">
        <v>266</v>
      </c>
      <c r="J5" s="97" t="s">
        <v>266</v>
      </c>
      <c r="K5" s="62" t="s">
        <v>266</v>
      </c>
      <c r="L5" s="79" t="s">
        <v>325</v>
      </c>
      <c r="M5" s="62">
        <v>42667</v>
      </c>
      <c r="N5" s="62">
        <v>42663</v>
      </c>
      <c r="O5" s="67" t="s">
        <v>323</v>
      </c>
      <c r="P5" s="63" t="s">
        <v>43</v>
      </c>
      <c r="Q5" s="69">
        <v>1058</v>
      </c>
      <c r="R5" s="69">
        <v>1058</v>
      </c>
    </row>
    <row r="6" spans="1:18" ht="12.75" customHeight="1" x14ac:dyDescent="0.2">
      <c r="A6" s="73" t="s">
        <v>53</v>
      </c>
      <c r="B6" s="60" t="s">
        <v>30</v>
      </c>
      <c r="C6" s="74" t="s">
        <v>44</v>
      </c>
      <c r="D6" s="60" t="s">
        <v>318</v>
      </c>
      <c r="E6" s="59" t="s">
        <v>388</v>
      </c>
      <c r="F6" s="60" t="s">
        <v>31</v>
      </c>
      <c r="G6" s="80" t="s">
        <v>341</v>
      </c>
      <c r="H6" s="97" t="s">
        <v>266</v>
      </c>
      <c r="I6" s="97" t="s">
        <v>266</v>
      </c>
      <c r="J6" s="97" t="s">
        <v>266</v>
      </c>
      <c r="K6" s="97" t="s">
        <v>266</v>
      </c>
      <c r="L6" s="79" t="s">
        <v>325</v>
      </c>
      <c r="M6" s="65">
        <v>42755</v>
      </c>
      <c r="N6" s="65">
        <v>42781</v>
      </c>
      <c r="O6" s="67" t="s">
        <v>323</v>
      </c>
      <c r="P6" s="63" t="s">
        <v>43</v>
      </c>
      <c r="Q6" s="69">
        <v>1058</v>
      </c>
      <c r="R6" s="69">
        <v>1058</v>
      </c>
    </row>
    <row r="7" spans="1:18" s="84" customFormat="1" ht="12.75" customHeight="1" x14ac:dyDescent="0.2">
      <c r="A7" s="73" t="s">
        <v>53</v>
      </c>
      <c r="B7" s="60" t="s">
        <v>338</v>
      </c>
      <c r="C7" s="74" t="s">
        <v>44</v>
      </c>
      <c r="D7" s="60" t="s">
        <v>318</v>
      </c>
      <c r="E7" s="59" t="s">
        <v>388</v>
      </c>
      <c r="F7" s="60" t="s">
        <v>31</v>
      </c>
      <c r="G7" s="80" t="s">
        <v>341</v>
      </c>
      <c r="H7" s="99"/>
      <c r="I7" s="99"/>
      <c r="J7" s="99"/>
      <c r="K7" s="82"/>
      <c r="L7" s="79"/>
      <c r="M7" s="86">
        <v>42755</v>
      </c>
      <c r="N7" s="99">
        <v>42781</v>
      </c>
      <c r="O7" s="67" t="s">
        <v>323</v>
      </c>
      <c r="P7" s="83" t="s">
        <v>43</v>
      </c>
      <c r="Q7" s="69">
        <v>1058</v>
      </c>
      <c r="R7" s="69">
        <v>1058</v>
      </c>
    </row>
    <row r="8" spans="1:18" s="84" customFormat="1" ht="12.75" customHeight="1" x14ac:dyDescent="0.2">
      <c r="A8" s="73" t="s">
        <v>53</v>
      </c>
      <c r="B8" s="60" t="s">
        <v>340</v>
      </c>
      <c r="C8" s="74" t="s">
        <v>44</v>
      </c>
      <c r="D8" s="60" t="s">
        <v>318</v>
      </c>
      <c r="E8" s="59" t="s">
        <v>388</v>
      </c>
      <c r="F8" s="60" t="s">
        <v>31</v>
      </c>
      <c r="G8" s="80" t="s">
        <v>341</v>
      </c>
      <c r="H8" s="99"/>
      <c r="I8" s="99"/>
      <c r="J8" s="99"/>
      <c r="K8" s="82"/>
      <c r="L8" s="79"/>
      <c r="M8" s="86">
        <v>42755</v>
      </c>
      <c r="N8" s="99">
        <v>42781</v>
      </c>
      <c r="O8" s="67" t="s">
        <v>323</v>
      </c>
      <c r="P8" s="83" t="s">
        <v>43</v>
      </c>
      <c r="Q8" s="69">
        <v>1058</v>
      </c>
      <c r="R8" s="69">
        <v>1058</v>
      </c>
    </row>
    <row r="9" spans="1:18" ht="12.75" customHeight="1" x14ac:dyDescent="0.2">
      <c r="A9" s="73" t="s">
        <v>50</v>
      </c>
      <c r="B9" s="60" t="s">
        <v>39</v>
      </c>
      <c r="C9" s="74" t="s">
        <v>44</v>
      </c>
      <c r="D9" s="60" t="s">
        <v>319</v>
      </c>
      <c r="E9" s="59" t="s">
        <v>388</v>
      </c>
      <c r="F9" s="60" t="s">
        <v>16</v>
      </c>
      <c r="G9" s="80" t="s">
        <v>343</v>
      </c>
      <c r="H9" s="97" t="s">
        <v>266</v>
      </c>
      <c r="I9" s="97" t="s">
        <v>266</v>
      </c>
      <c r="J9" s="97" t="s">
        <v>266</v>
      </c>
      <c r="K9" s="97" t="s">
        <v>266</v>
      </c>
      <c r="L9" s="79"/>
      <c r="M9" s="65">
        <v>42727</v>
      </c>
      <c r="N9" s="99" t="s">
        <v>323</v>
      </c>
      <c r="O9" s="67" t="s">
        <v>323</v>
      </c>
      <c r="P9" s="63" t="s">
        <v>43</v>
      </c>
      <c r="Q9" s="69">
        <v>1058</v>
      </c>
      <c r="R9" s="69">
        <v>1058</v>
      </c>
    </row>
    <row r="10" spans="1:18" ht="12.75" customHeight="1" x14ac:dyDescent="0.2">
      <c r="A10" s="73" t="s">
        <v>53</v>
      </c>
      <c r="B10" s="75" t="s">
        <v>154</v>
      </c>
      <c r="C10" s="74" t="s">
        <v>44</v>
      </c>
      <c r="D10" s="75" t="s">
        <v>306</v>
      </c>
      <c r="E10" s="59" t="s">
        <v>388</v>
      </c>
      <c r="F10" s="60" t="s">
        <v>283</v>
      </c>
      <c r="G10" s="77" t="s">
        <v>285</v>
      </c>
      <c r="H10" s="99"/>
      <c r="I10" s="99"/>
      <c r="J10" s="99"/>
      <c r="K10" s="65"/>
      <c r="L10" s="79"/>
      <c r="M10" s="62">
        <v>42657</v>
      </c>
      <c r="N10" s="62">
        <v>42657</v>
      </c>
      <c r="O10" s="67" t="s">
        <v>323</v>
      </c>
      <c r="P10" s="63" t="s">
        <v>289</v>
      </c>
      <c r="Q10" s="69">
        <v>1372</v>
      </c>
      <c r="R10" s="69">
        <v>1372</v>
      </c>
    </row>
    <row r="11" spans="1:18" ht="12.75" customHeight="1" x14ac:dyDescent="0.2">
      <c r="A11" s="73" t="s">
        <v>53</v>
      </c>
      <c r="B11" s="75" t="s">
        <v>155</v>
      </c>
      <c r="C11" s="74" t="s">
        <v>44</v>
      </c>
      <c r="D11" s="75" t="s">
        <v>307</v>
      </c>
      <c r="E11" s="59" t="s">
        <v>388</v>
      </c>
      <c r="F11" s="60" t="s">
        <v>284</v>
      </c>
      <c r="G11" s="77" t="s">
        <v>285</v>
      </c>
      <c r="H11" s="99"/>
      <c r="I11" s="99"/>
      <c r="J11" s="99"/>
      <c r="K11" s="65"/>
      <c r="L11" s="79"/>
      <c r="M11" s="62">
        <v>42657</v>
      </c>
      <c r="N11" s="62">
        <v>42657</v>
      </c>
      <c r="O11" s="67" t="s">
        <v>323</v>
      </c>
      <c r="P11" s="63" t="s">
        <v>289</v>
      </c>
      <c r="Q11" s="69">
        <v>1372</v>
      </c>
      <c r="R11" s="69">
        <v>1372</v>
      </c>
    </row>
    <row r="12" spans="1:18" ht="12.75" customHeight="1" x14ac:dyDescent="0.2">
      <c r="A12" s="73" t="s">
        <v>53</v>
      </c>
      <c r="B12" s="60" t="s">
        <v>299</v>
      </c>
      <c r="C12" s="74" t="s">
        <v>44</v>
      </c>
      <c r="D12" s="60" t="s">
        <v>308</v>
      </c>
      <c r="E12" s="59" t="s">
        <v>388</v>
      </c>
      <c r="F12" s="60" t="s">
        <v>24</v>
      </c>
      <c r="G12" s="76" t="s">
        <v>267</v>
      </c>
      <c r="H12" s="97" t="s">
        <v>266</v>
      </c>
      <c r="I12" s="97" t="s">
        <v>266</v>
      </c>
      <c r="J12" s="97" t="s">
        <v>266</v>
      </c>
      <c r="K12" s="62" t="s">
        <v>266</v>
      </c>
      <c r="L12" s="79" t="s">
        <v>326</v>
      </c>
      <c r="M12" s="62">
        <v>42641</v>
      </c>
      <c r="N12" s="62">
        <v>42641</v>
      </c>
      <c r="O12" s="67" t="s">
        <v>323</v>
      </c>
      <c r="P12" s="63" t="s">
        <v>289</v>
      </c>
      <c r="Q12" s="69">
        <v>1600</v>
      </c>
      <c r="R12" s="69">
        <v>1600</v>
      </c>
    </row>
    <row r="13" spans="1:18" ht="12.75" customHeight="1" x14ac:dyDescent="0.2">
      <c r="A13" s="73" t="s">
        <v>53</v>
      </c>
      <c r="B13" s="60" t="s">
        <v>17</v>
      </c>
      <c r="C13" s="74" t="s">
        <v>316</v>
      </c>
      <c r="D13" s="60" t="s">
        <v>309</v>
      </c>
      <c r="E13" s="59" t="s">
        <v>388</v>
      </c>
      <c r="F13" s="60" t="s">
        <v>18</v>
      </c>
      <c r="G13" s="76" t="s">
        <v>267</v>
      </c>
      <c r="H13" s="97" t="s">
        <v>266</v>
      </c>
      <c r="I13" s="97" t="s">
        <v>266</v>
      </c>
      <c r="J13" s="97" t="s">
        <v>266</v>
      </c>
      <c r="K13" s="62" t="s">
        <v>266</v>
      </c>
      <c r="L13" s="79" t="s">
        <v>326</v>
      </c>
      <c r="M13" s="62">
        <v>42634</v>
      </c>
      <c r="N13" s="62">
        <v>42628</v>
      </c>
      <c r="O13" s="67" t="s">
        <v>323</v>
      </c>
      <c r="P13" s="63" t="s">
        <v>289</v>
      </c>
      <c r="Q13" s="69">
        <v>1600</v>
      </c>
      <c r="R13" s="69">
        <v>1600</v>
      </c>
    </row>
    <row r="14" spans="1:18" ht="12.75" customHeight="1" x14ac:dyDescent="0.2">
      <c r="A14" s="73" t="s">
        <v>53</v>
      </c>
      <c r="B14" s="60" t="s">
        <v>17</v>
      </c>
      <c r="C14" s="74" t="s">
        <v>44</v>
      </c>
      <c r="D14" s="60" t="s">
        <v>310</v>
      </c>
      <c r="E14" s="59" t="s">
        <v>388</v>
      </c>
      <c r="F14" s="60" t="s">
        <v>18</v>
      </c>
      <c r="G14" s="76" t="s">
        <v>267</v>
      </c>
      <c r="H14" s="97" t="s">
        <v>266</v>
      </c>
      <c r="I14" s="97" t="s">
        <v>266</v>
      </c>
      <c r="J14" s="97" t="s">
        <v>266</v>
      </c>
      <c r="K14" s="62" t="s">
        <v>266</v>
      </c>
      <c r="L14" s="79" t="s">
        <v>325</v>
      </c>
      <c r="M14" s="62">
        <v>42662</v>
      </c>
      <c r="N14" s="62">
        <v>42660</v>
      </c>
      <c r="O14" s="67" t="s">
        <v>323</v>
      </c>
      <c r="P14" s="63" t="s">
        <v>289</v>
      </c>
      <c r="Q14" s="69">
        <v>1600</v>
      </c>
      <c r="R14" s="69">
        <v>1600</v>
      </c>
    </row>
    <row r="15" spans="1:18" ht="12.75" customHeight="1" x14ac:dyDescent="0.2">
      <c r="A15" s="73" t="s">
        <v>53</v>
      </c>
      <c r="B15" s="75" t="s">
        <v>142</v>
      </c>
      <c r="C15" s="74" t="s">
        <v>44</v>
      </c>
      <c r="D15" s="75" t="s">
        <v>311</v>
      </c>
      <c r="E15" s="59" t="s">
        <v>388</v>
      </c>
      <c r="F15" s="75" t="s">
        <v>143</v>
      </c>
      <c r="G15" s="77" t="s">
        <v>267</v>
      </c>
      <c r="H15" s="97" t="s">
        <v>266</v>
      </c>
      <c r="I15" s="97" t="s">
        <v>266</v>
      </c>
      <c r="J15" s="97" t="s">
        <v>266</v>
      </c>
      <c r="K15" s="62" t="s">
        <v>266</v>
      </c>
      <c r="L15" s="79" t="s">
        <v>326</v>
      </c>
      <c r="M15" s="62">
        <v>42627</v>
      </c>
      <c r="N15" s="62">
        <v>42627</v>
      </c>
      <c r="O15" s="67" t="s">
        <v>323</v>
      </c>
      <c r="P15" s="63" t="s">
        <v>289</v>
      </c>
      <c r="Q15" s="69">
        <v>1600</v>
      </c>
      <c r="R15" s="69">
        <v>1600</v>
      </c>
    </row>
    <row r="16" spans="1:18" ht="12.75" customHeight="1" x14ac:dyDescent="0.2">
      <c r="A16" s="73" t="s">
        <v>53</v>
      </c>
      <c r="B16" s="75" t="s">
        <v>144</v>
      </c>
      <c r="C16" s="74" t="s">
        <v>44</v>
      </c>
      <c r="D16" s="75" t="s">
        <v>312</v>
      </c>
      <c r="E16" s="59" t="s">
        <v>388</v>
      </c>
      <c r="F16" s="75" t="s">
        <v>145</v>
      </c>
      <c r="G16" s="77" t="s">
        <v>267</v>
      </c>
      <c r="H16" s="97" t="s">
        <v>266</v>
      </c>
      <c r="I16" s="97" t="s">
        <v>266</v>
      </c>
      <c r="J16" s="97" t="s">
        <v>266</v>
      </c>
      <c r="K16" s="62" t="s">
        <v>266</v>
      </c>
      <c r="L16" s="79" t="s">
        <v>326</v>
      </c>
      <c r="M16" s="62">
        <v>42627</v>
      </c>
      <c r="N16" s="62">
        <v>42627</v>
      </c>
      <c r="O16" s="67" t="s">
        <v>323</v>
      </c>
      <c r="P16" s="63" t="s">
        <v>289</v>
      </c>
      <c r="Q16" s="69">
        <v>1600</v>
      </c>
      <c r="R16" s="69">
        <v>1600</v>
      </c>
    </row>
    <row r="17" spans="1:18" ht="12.75" customHeight="1" x14ac:dyDescent="0.2">
      <c r="A17" s="73" t="s">
        <v>53</v>
      </c>
      <c r="B17" s="75" t="s">
        <v>146</v>
      </c>
      <c r="C17" s="74" t="s">
        <v>44</v>
      </c>
      <c r="D17" s="75" t="s">
        <v>313</v>
      </c>
      <c r="E17" s="59" t="s">
        <v>388</v>
      </c>
      <c r="F17" s="75" t="s">
        <v>145</v>
      </c>
      <c r="G17" s="77" t="s">
        <v>267</v>
      </c>
      <c r="H17" s="97" t="s">
        <v>266</v>
      </c>
      <c r="I17" s="97" t="s">
        <v>266</v>
      </c>
      <c r="J17" s="97" t="s">
        <v>266</v>
      </c>
      <c r="K17" s="62" t="s">
        <v>266</v>
      </c>
      <c r="L17" s="79" t="s">
        <v>326</v>
      </c>
      <c r="M17" s="62">
        <v>42627</v>
      </c>
      <c r="N17" s="62">
        <v>42627</v>
      </c>
      <c r="O17" s="67" t="s">
        <v>323</v>
      </c>
      <c r="P17" s="63" t="s">
        <v>289</v>
      </c>
      <c r="Q17" s="69">
        <v>1600</v>
      </c>
      <c r="R17" s="69">
        <v>1600</v>
      </c>
    </row>
    <row r="18" spans="1:18" ht="12.75" customHeight="1" x14ac:dyDescent="0.2">
      <c r="A18" s="73" t="s">
        <v>53</v>
      </c>
      <c r="B18" s="60" t="s">
        <v>21</v>
      </c>
      <c r="C18" s="74" t="s">
        <v>44</v>
      </c>
      <c r="D18" s="60" t="s">
        <v>314</v>
      </c>
      <c r="E18" s="59" t="s">
        <v>388</v>
      </c>
      <c r="F18" s="60" t="s">
        <v>22</v>
      </c>
      <c r="G18" s="76" t="s">
        <v>267</v>
      </c>
      <c r="H18" s="97" t="s">
        <v>266</v>
      </c>
      <c r="I18" s="97" t="s">
        <v>266</v>
      </c>
      <c r="J18" s="97" t="s">
        <v>266</v>
      </c>
      <c r="K18" s="62" t="s">
        <v>266</v>
      </c>
      <c r="L18" s="79" t="s">
        <v>325</v>
      </c>
      <c r="M18" s="62">
        <v>42662</v>
      </c>
      <c r="N18" s="62">
        <v>42660</v>
      </c>
      <c r="O18" s="67" t="s">
        <v>323</v>
      </c>
      <c r="P18" s="63" t="s">
        <v>289</v>
      </c>
      <c r="Q18" s="69">
        <v>1600</v>
      </c>
      <c r="R18" s="69">
        <v>1600</v>
      </c>
    </row>
    <row r="19" spans="1:18" ht="12.75" customHeight="1" x14ac:dyDescent="0.2">
      <c r="A19" s="73" t="s">
        <v>53</v>
      </c>
      <c r="B19" s="60" t="s">
        <v>19</v>
      </c>
      <c r="C19" s="74" t="s">
        <v>44</v>
      </c>
      <c r="D19" s="60" t="s">
        <v>315</v>
      </c>
      <c r="E19" s="59" t="s">
        <v>388</v>
      </c>
      <c r="F19" s="60" t="s">
        <v>20</v>
      </c>
      <c r="G19" s="76" t="s">
        <v>267</v>
      </c>
      <c r="H19" s="97" t="s">
        <v>266</v>
      </c>
      <c r="I19" s="97" t="s">
        <v>266</v>
      </c>
      <c r="J19" s="97" t="s">
        <v>266</v>
      </c>
      <c r="K19" s="62" t="s">
        <v>266</v>
      </c>
      <c r="L19" s="79"/>
      <c r="M19" s="62">
        <v>42751</v>
      </c>
      <c r="N19" s="62">
        <v>42744</v>
      </c>
      <c r="O19" s="67" t="s">
        <v>323</v>
      </c>
      <c r="P19" s="63" t="s">
        <v>289</v>
      </c>
      <c r="Q19" s="69">
        <v>1600</v>
      </c>
      <c r="R19" s="69">
        <v>1600</v>
      </c>
    </row>
    <row r="20" spans="1:18" ht="12.75" customHeight="1" x14ac:dyDescent="0.2">
      <c r="A20" s="73" t="s">
        <v>53</v>
      </c>
      <c r="B20" s="60" t="s">
        <v>11</v>
      </c>
      <c r="C20" s="74" t="s">
        <v>301</v>
      </c>
      <c r="D20" s="60" t="s">
        <v>328</v>
      </c>
      <c r="E20" s="59" t="s">
        <v>388</v>
      </c>
      <c r="F20" s="60" t="s">
        <v>327</v>
      </c>
      <c r="G20" s="76" t="s">
        <v>331</v>
      </c>
      <c r="H20" s="99">
        <v>42682</v>
      </c>
      <c r="I20" s="99">
        <v>42682</v>
      </c>
      <c r="J20" s="99">
        <v>42682</v>
      </c>
      <c r="K20" s="65">
        <v>42682</v>
      </c>
      <c r="L20" s="79"/>
      <c r="M20" s="62">
        <v>42751</v>
      </c>
      <c r="N20" s="62">
        <v>42744</v>
      </c>
      <c r="O20" s="67" t="s">
        <v>323</v>
      </c>
      <c r="P20" s="63" t="s">
        <v>289</v>
      </c>
      <c r="Q20" s="69">
        <v>1600</v>
      </c>
      <c r="R20" s="69">
        <v>1600</v>
      </c>
    </row>
    <row r="21" spans="1:18" ht="12.75" customHeight="1" x14ac:dyDescent="0.2">
      <c r="A21" s="73" t="s">
        <v>53</v>
      </c>
      <c r="B21" s="60" t="s">
        <v>12</v>
      </c>
      <c r="C21" s="74" t="s">
        <v>301</v>
      </c>
      <c r="D21" s="60" t="s">
        <v>329</v>
      </c>
      <c r="E21" s="59" t="s">
        <v>388</v>
      </c>
      <c r="F21" s="60" t="s">
        <v>330</v>
      </c>
      <c r="G21" s="76" t="s">
        <v>331</v>
      </c>
      <c r="H21" s="99">
        <v>42682</v>
      </c>
      <c r="I21" s="99">
        <v>42682</v>
      </c>
      <c r="J21" s="99">
        <v>42682</v>
      </c>
      <c r="K21" s="65">
        <v>42682</v>
      </c>
      <c r="L21" s="79"/>
      <c r="M21" s="62">
        <v>42751</v>
      </c>
      <c r="N21" s="62">
        <v>42744</v>
      </c>
      <c r="O21" s="67" t="s">
        <v>323</v>
      </c>
      <c r="P21" s="63" t="s">
        <v>289</v>
      </c>
      <c r="Q21" s="69">
        <v>1600</v>
      </c>
      <c r="R21" s="69">
        <v>1600</v>
      </c>
    </row>
    <row r="22" spans="1:18" ht="12.75" customHeight="1" x14ac:dyDescent="0.2">
      <c r="A22" s="73" t="s">
        <v>50</v>
      </c>
      <c r="B22" s="60" t="s">
        <v>14</v>
      </c>
      <c r="C22" s="74" t="s">
        <v>44</v>
      </c>
      <c r="D22" s="60" t="s">
        <v>320</v>
      </c>
      <c r="E22" s="59" t="s">
        <v>388</v>
      </c>
      <c r="F22" s="60" t="s">
        <v>15</v>
      </c>
      <c r="G22" s="76"/>
      <c r="H22" s="99"/>
      <c r="I22" s="99"/>
      <c r="J22" s="99"/>
      <c r="K22" s="65"/>
      <c r="L22" s="79" t="s">
        <v>325</v>
      </c>
      <c r="M22" s="62">
        <v>42686</v>
      </c>
      <c r="N22" s="62">
        <v>42686</v>
      </c>
      <c r="O22" s="67" t="s">
        <v>323</v>
      </c>
      <c r="P22" s="63" t="s">
        <v>138</v>
      </c>
      <c r="Q22" s="69">
        <v>985</v>
      </c>
      <c r="R22" s="69">
        <v>985</v>
      </c>
    </row>
  </sheetData>
  <sheetProtection sort="0" autoFilter="0"/>
  <autoFilter ref="A3:R22"/>
  <sortState ref="A2:AM115">
    <sortCondition ref="M1"/>
  </sortState>
  <customSheetViews>
    <customSheetView guid="{5803BED5-6CC0-4D2F-9CFB-A3E90C1635E7}" scale="80" showGridLines="0" fitToPage="1" showAutoFilter="1" hiddenColumns="1" topLeftCell="A16">
      <selection activeCell="A71" sqref="A71:XFD71"/>
      <pageMargins left="0.25" right="0.25" top="0.75" bottom="0.75" header="0.3" footer="0.3"/>
      <pageSetup paperSize="9" scale="31" fitToHeight="0" orientation="landscape" r:id="rId1"/>
      <autoFilter ref="A1:AH194"/>
    </customSheetView>
    <customSheetView guid="{726426C7-3C17-4B69-A343-BF77EAF9760E}" scale="80" showGridLines="0" fitToPage="1" showAutoFilter="1" hiddenColumns="1" topLeftCell="A68">
      <selection activeCell="L84" sqref="L84"/>
      <pageMargins left="0.25" right="0.25" top="0.75" bottom="0.75" header="0.3" footer="0.3"/>
      <pageSetup paperSize="9" scale="31" fitToHeight="0" orientation="landscape" r:id="rId2"/>
      <autoFilter ref="A1:AH191"/>
    </customSheetView>
    <customSheetView guid="{82984D36-E231-418C-B5EA-39C0432758CC}" scale="80" showGridLines="0" fitToPage="1" showAutoFilter="1" hiddenColumns="1">
      <selection activeCell="E7" sqref="E7"/>
      <pageMargins left="0.25" right="0.25" top="0.75" bottom="0.75" header="0.3" footer="0.3"/>
      <pageSetup paperSize="9" scale="31" fitToHeight="0" orientation="landscape" r:id="rId3"/>
      <autoFilter ref="A1:AH190"/>
    </customSheetView>
    <customSheetView guid="{4456E78F-C964-43BE-A41C-4115B3DB2EE6}" scale="80" showGridLines="0" fitToPage="1" filter="1" showAutoFilter="1" hiddenColumns="1">
      <pane xSplit="10" ySplit="1" topLeftCell="R47" activePane="bottomRight" state="frozen"/>
      <selection pane="bottomRight" activeCell="V128" sqref="V128"/>
      <pageMargins left="0.25" right="0.25" top="0.75" bottom="0.75" header="0.3" footer="0.3"/>
      <pageSetup paperSize="9" scale="31" fitToHeight="0" orientation="landscape" r:id="rId4"/>
      <autoFilter ref="A1:AH180">
        <filterColumn colId="16">
          <customFilters>
            <customFilter operator="notEqual" val=" "/>
          </customFilters>
        </filterColumn>
        <filterColumn colId="22">
          <filters>
            <filter val="TROYA"/>
          </filters>
        </filterColumn>
      </autoFilter>
    </customSheetView>
    <customSheetView guid="{BB5B7F93-C26C-4683-A6DF-B5DDAD741EA4}" scale="80" showGridLines="0" fitToPage="1" filter="1" showAutoFilter="1" hiddenColumns="1">
      <pane xSplit="11" topLeftCell="L1" activePane="topRight" state="frozen"/>
      <selection pane="topRight" activeCell="F182" sqref="F182"/>
      <pageMargins left="0.25" right="0.25" top="0.75" bottom="0.75" header="0.3" footer="0.3"/>
      <pageSetup paperSize="9" scale="31" fitToHeight="0" orientation="landscape" r:id="rId5"/>
      <autoFilter ref="A1:AH178">
        <filterColumn colId="3">
          <customFilters>
            <customFilter val="*-801*"/>
          </customFilters>
        </filterColumn>
      </autoFilter>
    </customSheetView>
    <customSheetView guid="{A03AB3F3-42D6-44D0-8F91-DC483A10A71D}" scale="80" showGridLines="0" fitToPage="1" showAutoFilter="1" hiddenColumns="1">
      <pane xSplit="10" ySplit="1" topLeftCell="L2" activePane="bottomRight" state="frozen"/>
      <selection pane="bottomRight" activeCell="D10" sqref="D10"/>
      <pageMargins left="0.25" right="0.25" top="0.75" bottom="0.75" header="0.3" footer="0.3"/>
      <pageSetup paperSize="9" scale="31" fitToHeight="0" orientation="landscape" r:id="rId6"/>
      <autoFilter ref="A1:AH162"/>
    </customSheetView>
    <customSheetView guid="{C3124142-1F82-4BE4-9C56-67788465C3B3}" scale="80" showGridLines="0" fitToPage="1" showAutoFilter="1" hiddenColumns="1">
      <pane xSplit="10" ySplit="1" topLeftCell="N73" activePane="bottomRight" state="frozen"/>
      <selection pane="bottomRight" activeCell="E83" sqref="E83"/>
      <pageMargins left="0.25" right="0.25" top="0.75" bottom="0.75" header="0.3" footer="0.3"/>
      <pageSetup paperSize="9" scale="31" fitToHeight="0" orientation="landscape" r:id="rId7"/>
      <autoFilter ref="A1:AI142"/>
    </customSheetView>
    <customSheetView guid="{683011F5-E6E0-4508-8840-06FA4B7C0A4D}" scale="80" showGridLines="0" showAutoFilter="1" hiddenColumns="1">
      <pane xSplit="7" ySplit="1" topLeftCell="AC143" activePane="bottomRight" state="frozen"/>
      <selection pane="bottomRight" activeCell="AI123" sqref="AI123"/>
      <pageMargins left="0.51181102362204722" right="0.51181102362204722" top="0.78740157480314965" bottom="0.78740157480314965" header="0.31496062992125984" footer="0.31496062992125984"/>
      <pageSetup paperSize="9" scale="45" fitToHeight="0" orientation="landscape" r:id="rId8"/>
      <autoFilter ref="A1:AL195"/>
    </customSheetView>
    <customSheetView guid="{C71A478A-0132-4C9E-808B-CFA5316F0BA2}" scale="80" showGridLines="0" filter="1" showAutoFilter="1" hiddenColumns="1">
      <pane xSplit="6" ySplit="1" topLeftCell="H2" activePane="bottomRight" state="frozen"/>
      <selection pane="bottomRight" activeCell="H196" sqref="H196"/>
      <pageMargins left="0.51181102362204722" right="0.51181102362204722" top="0.78740157480314965" bottom="0.78740157480314965" header="0.31496062992125984" footer="0.31496062992125984"/>
      <pageSetup paperSize="9" scale="45" fitToHeight="0" orientation="landscape" r:id="rId9"/>
      <autoFilter ref="A1:AL195">
        <filterColumn colId="1">
          <filters>
            <filter val="FABRICADO"/>
          </filters>
        </filterColumn>
        <filterColumn colId="30">
          <filters>
            <filter val="25"/>
          </filters>
        </filterColumn>
      </autoFilter>
    </customSheetView>
    <customSheetView guid="{EF42093D-0081-4990-940E-0217E14C316C}" showGridLines="0" filter="1" showAutoFilter="1" hiddenColumns="1">
      <pane xSplit="2" ySplit="1" topLeftCell="G2" activePane="bottomRight" state="frozen"/>
      <selection pane="bottomRight" activeCell="H126" sqref="H126"/>
      <pageMargins left="0.51181102362204722" right="0.51181102362204722" top="0.78740157480314965" bottom="0.78740157480314965" header="0.31496062992125984" footer="0.31496062992125984"/>
      <pageSetup paperSize="9" scale="45" fitToHeight="0" orientation="landscape" r:id="rId10"/>
      <autoFilter ref="A1:AL227">
        <filterColumn colId="1">
          <filters>
            <filter val="COMPRADO"/>
          </filters>
        </filterColumn>
      </autoFilter>
    </customSheetView>
    <customSheetView guid="{1BBF469C-D5A3-41FE-9867-4AB65290C628}" scale="85" showGridLines="0" fitToPage="1" filter="1" showAutoFilter="1" hiddenColumns="1">
      <pane xSplit="5" ySplit="1" topLeftCell="N2" activePane="bottomRight" state="frozen"/>
      <selection pane="bottomRight" activeCell="R7" sqref="R7"/>
      <pageMargins left="0.511811024" right="0.511811024" top="0.78740157499999996" bottom="0.78740157499999996" header="0.31496062000000002" footer="0.31496062000000002"/>
      <pageSetup paperSize="9" scale="27" fitToHeight="0" orientation="landscape" r:id="rId11"/>
      <autoFilter ref="A1:AC114">
        <filterColumn colId="21">
          <filters>
            <filter val="Faltec"/>
          </filters>
        </filterColumn>
      </autoFilter>
    </customSheetView>
    <customSheetView guid="{1C4C56A9-3894-4202-AA01-E7D7E09921C5}" scale="80" showGridLines="0" filter="1" showAutoFilter="1" hiddenColumns="1">
      <pane xSplit="3" ySplit="112" topLeftCell="D159" activePane="bottomRight" state="frozen"/>
      <selection pane="bottomRight" activeCell="H229" sqref="H229"/>
      <pageMargins left="0.51181102362204722" right="0.51181102362204722" top="0.78740157480314965" bottom="0.78740157480314965" header="0.31496062992125984" footer="0.31496062992125984"/>
      <pageSetup paperSize="9" scale="45" fitToHeight="0" orientation="landscape" r:id="rId12"/>
      <autoFilter ref="A1:AL227">
        <filterColumn colId="1">
          <filters>
            <filter val="COMPRADO"/>
          </filters>
        </filterColumn>
      </autoFilter>
    </customSheetView>
    <customSheetView guid="{7E51DF8A-D8E7-4A53-8500-CB76E102C8CE}" showGridLines="0" fitToPage="1" filter="1" showAutoFilter="1" topLeftCell="A104">
      <selection activeCell="F166" sqref="F166"/>
      <pageMargins left="0.25" right="0.25" top="0.75" bottom="0.75" header="0.3" footer="0.3"/>
      <pageSetup paperSize="9" scale="31" fitToHeight="0" orientation="landscape" r:id="rId13"/>
      <autoFilter ref="A1:AH190">
        <filterColumn colId="2">
          <customFilters>
            <customFilter val="6*"/>
          </customFilters>
        </filterColumn>
      </autoFilter>
    </customSheetView>
    <customSheetView guid="{A8E59C96-DAF7-4D31-9ADB-756FB327D52F}" scale="115" showGridLines="0" fitToPage="1" showAutoFilter="1" hiddenColumns="1" topLeftCell="S124">
      <selection activeCell="W141" sqref="W141"/>
      <pageMargins left="0.25" right="0.25" top="0.75" bottom="0.75" header="0.3" footer="0.3"/>
      <pageSetup paperSize="9" scale="31" fitToHeight="0" orientation="landscape" r:id="rId14"/>
      <autoFilter ref="A1:AH190"/>
    </customSheetView>
    <customSheetView guid="{1FA1F38F-7478-480E-AE2B-8240040E50DA}" scale="80" showGridLines="0" fitToPage="1" showAutoFilter="1" hiddenColumns="1">
      <selection activeCell="A169" sqref="A169:XFD171"/>
      <pageMargins left="0.25" right="0.25" top="0.75" bottom="0.75" header="0.3" footer="0.3"/>
      <pageSetup paperSize="9" scale="31" fitToHeight="0" orientation="landscape" r:id="rId15"/>
      <autoFilter ref="A1:AH190"/>
    </customSheetView>
    <customSheetView guid="{290E7659-58D3-402B-A3C2-CF4807305B07}" scale="115" showGridLines="0" fitToPage="1" showAutoFilter="1" hiddenColumns="1">
      <selection activeCell="D2" sqref="D2"/>
      <pageMargins left="0.25" right="0.25" top="0.75" bottom="0.75" header="0.3" footer="0.3"/>
      <pageSetup paperSize="9" scale="31" fitToHeight="0" orientation="landscape" r:id="rId16"/>
      <autoFilter ref="A1:AH191"/>
    </customSheetView>
    <customSheetView guid="{93715026-6CB0-4D73-93D8-4497B40BFA43}" scale="115" showGridLines="0" fitToPage="1" filter="1" showAutoFilter="1" hiddenColumns="1" topLeftCell="C1">
      <selection activeCell="Q23" sqref="Q23"/>
      <pageMargins left="0.25" right="0.25" top="0.75" bottom="0.75" header="0.3" footer="0.3"/>
      <pageSetup paperSize="9" scale="31" fitToHeight="0" orientation="landscape" r:id="rId17"/>
      <autoFilter ref="A1:AH168">
        <filterColumn colId="3">
          <filters>
            <filter val="310-57-40-0002-501-202C"/>
            <filter val="310-57-40-0002-501-606H"/>
          </filters>
        </filterColumn>
      </autoFilter>
    </customSheetView>
    <customSheetView guid="{9811F7E4-AADA-4D5C-8FE6-444DD85594CA}" showGridLines="0" fitToPage="1" filter="1" showAutoFilter="1">
      <selection activeCell="I200" sqref="I200"/>
      <pageMargins left="0.25" right="0.25" top="0.75" bottom="0.75" header="0.3" footer="0.3"/>
      <pageSetup paperSize="9" scale="31" fitToHeight="0" orientation="landscape" r:id="rId18"/>
      <autoFilter ref="A1:AH191">
        <filterColumn colId="22">
          <filters>
            <filter val="TROYA"/>
          </filters>
        </filterColumn>
      </autoFilter>
    </customSheetView>
    <customSheetView guid="{3F4AA078-2009-49E6-8145-79E7EAECB564}" scale="80" showGridLines="0" fitToPage="1" showAutoFilter="1" hiddenColumns="1" topLeftCell="A84">
      <selection activeCell="F113" sqref="F113"/>
      <pageMargins left="0.25" right="0.25" top="0.75" bottom="0.75" header="0.3" footer="0.3"/>
      <pageSetup paperSize="9" scale="31" fitToHeight="0" orientation="landscape" r:id="rId19"/>
      <autoFilter ref="A1:AH191"/>
    </customSheetView>
    <customSheetView guid="{3C7BF46B-5E9C-4E2F-875F-88B7D60F9EA7}" scale="80" showGridLines="0" fitToPage="1" showAutoFilter="1" hiddenColumns="1" topLeftCell="A16">
      <selection activeCell="A71" sqref="A71:XFD71"/>
      <pageMargins left="0.25" right="0.25" top="0.75" bottom="0.75" header="0.3" footer="0.3"/>
      <pageSetup paperSize="9" scale="31" fitToHeight="0" orientation="landscape" r:id="rId20"/>
      <autoFilter ref="A1:AH194"/>
    </customSheetView>
  </customSheetViews>
  <conditionalFormatting sqref="D3:D1048576">
    <cfRule type="duplicateValues" dxfId="0" priority="2"/>
  </conditionalFormatting>
  <pageMargins left="0.25" right="0.25" top="0.75" bottom="0.75" header="0.3" footer="0.3"/>
  <pageSetup paperSize="9" scale="31" fitToHeight="0" orientation="landscape"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PRIMARIA</vt:lpstr>
      <vt:lpstr>FERRAM SERIE</vt:lpstr>
      <vt:lpstr>ATA 100</vt:lpstr>
      <vt:lpstr>classe</vt:lpstr>
      <vt:lpstr>MONT ESTRUTURAL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cecilia.verri</dc:creator>
  <cp:lastModifiedBy>Cleber Leite Soares</cp:lastModifiedBy>
  <cp:lastPrinted>2017-03-15T13:46:48Z</cp:lastPrinted>
  <dcterms:created xsi:type="dcterms:W3CDTF">2016-02-01T18:08:52Z</dcterms:created>
  <dcterms:modified xsi:type="dcterms:W3CDTF">2017-03-22T16:40:16Z</dcterms:modified>
</cp:coreProperties>
</file>